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tmbatting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<sst xmlns="http://schemas.openxmlformats.org/spreadsheetml/2006/main" count="91" uniqueCount="54">
  <si>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TEAM</t>
  </si>
  <si>
    <t>AB</t>
  </si>
  <si>
    <t>H</t>
  </si>
  <si>
    <t>D</t>
  </si>
  <si>
    <t>T</t>
  </si>
  <si>
    <t>HR</t>
  </si>
  <si>
    <t>R</t>
  </si>
  <si>
    <t>W</t>
  </si>
  <si>
    <t>K</t>
  </si>
  <si>
    <t>SB</t>
  </si>
  <si>
    <t>CS</t>
  </si>
  <si>
    <t>BAL</t>
  </si>
  <si>
    <t>BOS</t>
  </si>
  <si>
    <t>ANA</t>
  </si>
  <si>
    <t>CLE</t>
  </si>
  <si>
    <t>DET</t>
  </si>
  <si>
    <t>KC</t>
  </si>
  <si>
    <t>MIN</t>
  </si>
  <si>
    <t>TB</t>
  </si>
  <si>
    <t>NYA</t>
  </si>
  <si>
    <t>OAK</t>
  </si>
  <si>
    <t>SEA</t>
  </si>
  <si>
    <t>TEX</t>
  </si>
  <si>
    <t>TOR</t>
  </si>
  <si>
    <t>CHA</t>
  </si>
  <si>
    <t>ATL</t>
  </si>
  <si>
    <t>CIN</t>
  </si>
  <si>
    <t>COL</t>
  </si>
  <si>
    <t>CHN</t>
  </si>
  <si>
    <t>FLA</t>
  </si>
  <si>
    <t>HOU</t>
  </si>
  <si>
    <t>LA</t>
  </si>
  <si>
    <t>MIL</t>
  </si>
  <si>
    <t>ARI</t>
  </si>
  <si>
    <t>MON</t>
  </si>
  <si>
    <t>NYN</t>
  </si>
  <si>
    <t>PHI</t>
  </si>
  <si>
    <t>PIT</t>
  </si>
  <si>
    <t>SD</t>
  </si>
  <si>
    <t>SF</t>
  </si>
  <si>
    <t>STL</t>
  </si>
  <si>
    <t>L</t>
  </si>
  <si>
    <t>IP</t>
  </si>
  <si>
    <t>ER</t>
  </si>
  <si>
    <t>RA</t>
  </si>
  <si>
    <t>LG</t>
  </si>
  <si>
    <t>A</t>
  </si>
  <si>
    <t>N</t>
  </si>
  <si>
    <t>W%</t>
  </si>
  <si>
    <t>RC</t>
  </si>
  <si>
    <t>eR</t>
  </si>
  <si>
    <t>EW%</t>
  </si>
  <si>
    <t>PW%</t>
  </si>
  <si>
    <t>PF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</si>
</sst>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75" zoomScaleNormal="75" workbookViewId="0" topLeftCell="A1">
      <selection activeCell="AF12" sqref="AF12"/>
    </sheetView>
  </sheetViews>
  <sheetFormatPr defaultColWidth="9.140625" defaultRowHeight="12.75"/>
  <cols>
    <col min="1" max="1" width="6.7109375" style="0" customWidth="1"/>
    <col min="2" max="2" width="4.00390625" style="0" hidden="1" customWidth="1"/>
    <col min="3" max="3" width="5.00390625" style="0" hidden="1" customWidth="1"/>
    <col min="4" max="22" width="6.7109375" style="0" hidden="1" customWidth="1"/>
    <col min="23" max="16384" width="6.7109375" style="0" customWidth="1"/>
  </cols>
  <sheetData>
    <row r="1" spans="1:31" ht="12.75">
      <c r="A1" t="s">
        <v>0</v>
      </c>
      <c r="B1" t="s">
        <v>45</v>
      </c>
      <c r="C1" t="s">
        <v>53</v>
      </c>
      <c r="D1" t="s">
        <v>6</v>
      </c>
      <c r="E1" t="s">
        <v>44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7</v>
      </c>
      <c r="L1" t="s">
        <v>8</v>
      </c>
      <c r="M1" t="s">
        <v>9</v>
      </c>
      <c r="N1" t="s">
        <v>10</v>
      </c>
      <c r="O1" t="s">
        <v>42</v>
      </c>
      <c r="P1" t="s">
        <v>2</v>
      </c>
      <c r="Q1" t="s">
        <v>43</v>
      </c>
      <c r="R1" t="s">
        <v>7</v>
      </c>
      <c r="S1" t="s">
        <v>8</v>
      </c>
      <c r="T1" t="s">
        <v>5</v>
      </c>
      <c r="U1" t="s">
        <v>49</v>
      </c>
      <c r="V1" t="s">
        <v>50</v>
      </c>
      <c r="W1" t="s">
        <v>48</v>
      </c>
      <c r="X1" t="s">
        <v>51</v>
      </c>
      <c r="Y1" t="s">
        <v>52</v>
      </c>
      <c r="Z1" t="s">
        <v>7</v>
      </c>
      <c r="AA1" t="s">
        <v>41</v>
      </c>
      <c r="AB1" t="s">
        <v>6</v>
      </c>
      <c r="AC1" t="s">
        <v>44</v>
      </c>
      <c r="AD1" t="s">
        <v>49</v>
      </c>
      <c r="AE1" t="s">
        <v>50</v>
      </c>
    </row>
    <row r="2" spans="1:31" ht="12.75">
      <c r="A2" t="s">
        <v>25</v>
      </c>
      <c r="B2" t="s">
        <v>47</v>
      </c>
      <c r="C2" s="4">
        <v>0.99</v>
      </c>
      <c r="D2">
        <v>907</v>
      </c>
      <c r="E2">
        <v>740</v>
      </c>
      <c r="F2">
        <v>5670</v>
      </c>
      <c r="G2">
        <v>1608</v>
      </c>
      <c r="H2">
        <v>321</v>
      </c>
      <c r="I2">
        <v>31</v>
      </c>
      <c r="J2">
        <v>235</v>
      </c>
      <c r="K2">
        <v>545</v>
      </c>
      <c r="L2">
        <v>934</v>
      </c>
      <c r="M2">
        <v>68</v>
      </c>
      <c r="N2">
        <v>22</v>
      </c>
      <c r="O2">
        <v>1456.1</v>
      </c>
      <c r="P2">
        <v>1425</v>
      </c>
      <c r="Q2">
        <v>663</v>
      </c>
      <c r="R2">
        <v>555</v>
      </c>
      <c r="S2">
        <v>992</v>
      </c>
      <c r="T2">
        <v>147</v>
      </c>
      <c r="U2" s="2">
        <f>(1.5*G2+H2+2*I2+3*J2+K2+0.7*M2-N2-0.3*(F2-G2))*0.322</f>
        <v>918.344</v>
      </c>
      <c r="V2" s="2">
        <f>((0.162+0.324*1.28)*P2+(1.296-0.324*1.28)*T2+0.324*R2-0.274*O2)</f>
        <v>732.22276</v>
      </c>
      <c r="W2" s="3">
        <f>Z2/(Z2+AA2)</f>
        <v>0.6234567901234568</v>
      </c>
      <c r="X2" s="3">
        <f>(D2-E2)/(Z2+AA2)*0.107+0.5</f>
        <v>0.6103024691358024</v>
      </c>
      <c r="Y2" s="3">
        <f>(U2-V2)/(Z2+AA2)*0.107+0.5</f>
        <v>0.6229319301234568</v>
      </c>
      <c r="Z2">
        <v>101</v>
      </c>
      <c r="AA2">
        <v>61</v>
      </c>
      <c r="AB2" s="2">
        <f>D2/C2</f>
        <v>916.1616161616162</v>
      </c>
      <c r="AC2" s="2">
        <f>E2/C2</f>
        <v>747.4747474747475</v>
      </c>
      <c r="AD2" s="2">
        <f>U2/C2</f>
        <v>927.6202020202021</v>
      </c>
      <c r="AE2" s="2">
        <f>V2/C2</f>
        <v>739.6189494949494</v>
      </c>
    </row>
    <row r="3" spans="1:31" ht="12.75">
      <c r="A3" t="s">
        <v>19</v>
      </c>
      <c r="B3" t="s">
        <v>46</v>
      </c>
      <c r="C3" s="4">
        <v>0.98</v>
      </c>
      <c r="D3">
        <v>876</v>
      </c>
      <c r="E3">
        <v>715</v>
      </c>
      <c r="F3">
        <v>5586</v>
      </c>
      <c r="G3">
        <v>1513</v>
      </c>
      <c r="H3">
        <v>302</v>
      </c>
      <c r="I3">
        <v>14</v>
      </c>
      <c r="J3">
        <v>230</v>
      </c>
      <c r="K3">
        <v>682</v>
      </c>
      <c r="L3">
        <v>1038</v>
      </c>
      <c r="M3">
        <v>96</v>
      </c>
      <c r="N3">
        <v>33</v>
      </c>
      <c r="O3">
        <v>1457</v>
      </c>
      <c r="P3">
        <v>1507</v>
      </c>
      <c r="Q3">
        <v>654</v>
      </c>
      <c r="R3">
        <v>374</v>
      </c>
      <c r="S3">
        <v>1113</v>
      </c>
      <c r="T3">
        <v>145</v>
      </c>
      <c r="U3" s="2">
        <f>(1.5*G3+H3+2*I3+3*J3+K3+0.7*M3-N3-0.3*(F3-G3))*0.322</f>
        <v>896.3836000000001</v>
      </c>
      <c r="V3" s="2">
        <f>((0.162+0.324*1.27)*P3+(1.296-0.324*1.27)*T3+0.324*R3-0.274*O3)</f>
        <v>714.44776</v>
      </c>
      <c r="W3" s="3">
        <f>Z3/(Z3+AA3)</f>
        <v>0.6234567901234568</v>
      </c>
      <c r="X3" s="3">
        <f>(D3-E3)/(Z3+AA3)*0.107+0.5</f>
        <v>0.6063395061728395</v>
      </c>
      <c r="Y3" s="3">
        <f>(U3-V3)/(Z3+AA3)*0.107+0.5</f>
        <v>0.6201674992592593</v>
      </c>
      <c r="Z3">
        <v>101</v>
      </c>
      <c r="AA3">
        <v>61</v>
      </c>
      <c r="AB3" s="2">
        <f>D3/C3</f>
        <v>893.8775510204082</v>
      </c>
      <c r="AC3" s="2">
        <f>E3/C3</f>
        <v>729.5918367346939</v>
      </c>
      <c r="AD3" s="2">
        <f>U3/C3</f>
        <v>914.6771428571429</v>
      </c>
      <c r="AE3" s="2">
        <f>V3/C3</f>
        <v>729.0283265306123</v>
      </c>
    </row>
    <row r="4" spans="1:31" ht="12.75">
      <c r="A4" t="s">
        <v>39</v>
      </c>
      <c r="B4" t="s">
        <v>47</v>
      </c>
      <c r="C4" s="4">
        <v>0.95</v>
      </c>
      <c r="D4">
        <v>755</v>
      </c>
      <c r="E4">
        <v>638</v>
      </c>
      <c r="F4">
        <v>5455</v>
      </c>
      <c r="G4">
        <v>1440</v>
      </c>
      <c r="H4">
        <v>281</v>
      </c>
      <c r="I4">
        <v>29</v>
      </c>
      <c r="J4">
        <v>180</v>
      </c>
      <c r="K4">
        <v>593</v>
      </c>
      <c r="L4">
        <v>980</v>
      </c>
      <c r="M4">
        <v>52</v>
      </c>
      <c r="N4">
        <v>37</v>
      </c>
      <c r="O4">
        <v>1437.1</v>
      </c>
      <c r="P4">
        <v>1349</v>
      </c>
      <c r="Q4">
        <v>595</v>
      </c>
      <c r="R4">
        <v>546</v>
      </c>
      <c r="S4">
        <v>1006</v>
      </c>
      <c r="T4">
        <v>136</v>
      </c>
      <c r="U4" s="2">
        <f>(1.5*G4+H4+2*I4+3*J4+K4+0.7*M4-N4-0.3*(F4-G4))*0.322</f>
        <v>781.4618</v>
      </c>
      <c r="V4" s="2">
        <f>((0.162+0.324*1.28)*P4+(1.296-0.324*1.28)*T4+0.324*R4-0.274*O4)</f>
        <v>680.9879599999999</v>
      </c>
      <c r="W4" s="3">
        <f>Z4/(Z4+AA4)</f>
        <v>0.6211180124223602</v>
      </c>
      <c r="X4" s="3">
        <f>(D4-E4)/(Z4+AA4)*0.107+0.5</f>
        <v>0.5777577639751553</v>
      </c>
      <c r="Y4" s="3">
        <f>(U4-V4)/(Z4+AA4)*0.107+0.5</f>
        <v>0.5667745396273293</v>
      </c>
      <c r="Z4">
        <v>100</v>
      </c>
      <c r="AA4">
        <v>61</v>
      </c>
      <c r="AB4" s="2">
        <f>D4/C4</f>
        <v>794.7368421052632</v>
      </c>
      <c r="AC4" s="2">
        <f>E4/C4</f>
        <v>671.578947368421</v>
      </c>
      <c r="AD4" s="2">
        <f>U4/C4</f>
        <v>822.5913684210527</v>
      </c>
      <c r="AE4" s="2">
        <f>V4/C4</f>
        <v>716.8294315789474</v>
      </c>
    </row>
    <row r="5" spans="1:31" ht="12.75">
      <c r="A5" t="s">
        <v>20</v>
      </c>
      <c r="B5" t="s">
        <v>46</v>
      </c>
      <c r="C5" s="4">
        <v>0.97</v>
      </c>
      <c r="D5">
        <v>768</v>
      </c>
      <c r="E5">
        <v>643</v>
      </c>
      <c r="F5">
        <v>5498</v>
      </c>
      <c r="G5">
        <v>1398</v>
      </c>
      <c r="H5">
        <v>317</v>
      </c>
      <c r="I5">
        <v>24</v>
      </c>
      <c r="J5">
        <v>176</v>
      </c>
      <c r="K5">
        <v>556</v>
      </c>
      <c r="L5">
        <v>898</v>
      </c>
      <c r="M5">
        <v>48</v>
      </c>
      <c r="N5">
        <v>14</v>
      </c>
      <c r="O5">
        <v>1441.2</v>
      </c>
      <c r="P5">
        <v>1336</v>
      </c>
      <c r="Q5">
        <v>582</v>
      </c>
      <c r="R5">
        <v>499</v>
      </c>
      <c r="S5">
        <v>1018</v>
      </c>
      <c r="T5">
        <v>140</v>
      </c>
      <c r="U5" s="2">
        <f>(1.5*G5+H5+2*I5+3*J5+K5+0.7*M5-N5-0.3*(F5-G5))*0.322</f>
        <v>752.0631999999999</v>
      </c>
      <c r="V5" s="2">
        <f>((0.162+0.324*1.27)*P5+(1.296-0.324*1.27)*T5+0.324*R5-0.274*O5)</f>
        <v>656.7892799999998</v>
      </c>
      <c r="W5" s="3">
        <f>Z5/(Z5+AA5)</f>
        <v>0.5925925925925926</v>
      </c>
      <c r="X5" s="3">
        <f>(D5-E5)/(Z5+AA5)*0.107+0.5</f>
        <v>0.5825617283950617</v>
      </c>
      <c r="Y5" s="3">
        <f>(U5-V5)/(Z5+AA5)*0.107+0.5</f>
        <v>0.5629278360493828</v>
      </c>
      <c r="Z5">
        <v>96</v>
      </c>
      <c r="AA5">
        <v>66</v>
      </c>
      <c r="AB5" s="2">
        <f>D5/C5</f>
        <v>791.7525773195877</v>
      </c>
      <c r="AC5" s="2">
        <f>E5/C5</f>
        <v>662.8865979381444</v>
      </c>
      <c r="AD5" s="2">
        <f>U5/C5</f>
        <v>775.3228865979381</v>
      </c>
      <c r="AE5" s="2">
        <f>V5/C5</f>
        <v>677.1023505154637</v>
      </c>
    </row>
    <row r="6" spans="1:31" ht="12.75">
      <c r="A6" t="s">
        <v>12</v>
      </c>
      <c r="B6" t="s">
        <v>46</v>
      </c>
      <c r="C6" s="4">
        <v>1.01</v>
      </c>
      <c r="D6">
        <v>961</v>
      </c>
      <c r="E6">
        <v>809</v>
      </c>
      <c r="F6">
        <v>5772</v>
      </c>
      <c r="G6">
        <v>1665</v>
      </c>
      <c r="H6">
        <v>371</v>
      </c>
      <c r="I6">
        <v>40</v>
      </c>
      <c r="J6">
        <v>238</v>
      </c>
      <c r="K6">
        <v>620</v>
      </c>
      <c r="L6">
        <v>943</v>
      </c>
      <c r="M6">
        <v>88</v>
      </c>
      <c r="N6">
        <v>35</v>
      </c>
      <c r="O6">
        <v>1464.2</v>
      </c>
      <c r="P6">
        <v>1503</v>
      </c>
      <c r="Q6">
        <v>731</v>
      </c>
      <c r="R6">
        <v>488</v>
      </c>
      <c r="S6">
        <v>1141</v>
      </c>
      <c r="T6">
        <v>153</v>
      </c>
      <c r="U6" s="2">
        <f>(1.5*G6+H6+2*I6+3*J6+K6+0.7*M6-N6-0.3*(F6-G6))*0.322</f>
        <v>990.7940000000002</v>
      </c>
      <c r="V6" s="2">
        <f>((0.162+0.324*1.27)*P6+(1.296-0.324*1.27)*T6+0.324*R6-0.274*O6)</f>
        <v>754.1931999999999</v>
      </c>
      <c r="W6" s="3">
        <f>Z6/(Z6+AA6)</f>
        <v>0.5864197530864198</v>
      </c>
      <c r="X6" s="3">
        <f>(D6-E6)/(Z6+AA6)*0.107+0.5</f>
        <v>0.6003950617283951</v>
      </c>
      <c r="Y6" s="3">
        <f>(U6-V6)/(Z6+AA6)*0.107+0.5</f>
        <v>0.6562733679012347</v>
      </c>
      <c r="Z6">
        <v>95</v>
      </c>
      <c r="AA6">
        <v>67</v>
      </c>
      <c r="AB6" s="2">
        <f>D6/C6</f>
        <v>951.4851485148515</v>
      </c>
      <c r="AC6" s="2">
        <f>E6/C6</f>
        <v>800.990099009901</v>
      </c>
      <c r="AD6" s="2">
        <f>U6/C6</f>
        <v>980.9841584158418</v>
      </c>
      <c r="AE6" s="2">
        <f>V6/C6</f>
        <v>746.7259405940594</v>
      </c>
    </row>
    <row r="7" spans="1:31" ht="12.75">
      <c r="A7" t="s">
        <v>21</v>
      </c>
      <c r="B7" t="s">
        <v>46</v>
      </c>
      <c r="C7" s="4">
        <v>0.94</v>
      </c>
      <c r="D7">
        <v>795</v>
      </c>
      <c r="E7">
        <v>637</v>
      </c>
      <c r="F7">
        <v>5562</v>
      </c>
      <c r="G7">
        <v>1509</v>
      </c>
      <c r="H7">
        <v>290</v>
      </c>
      <c r="I7">
        <v>33</v>
      </c>
      <c r="J7">
        <v>139</v>
      </c>
      <c r="K7">
        <v>586</v>
      </c>
      <c r="L7">
        <v>989</v>
      </c>
      <c r="M7">
        <v>108</v>
      </c>
      <c r="N7">
        <v>37</v>
      </c>
      <c r="O7">
        <v>1441</v>
      </c>
      <c r="P7">
        <v>1340</v>
      </c>
      <c r="Q7">
        <v>602</v>
      </c>
      <c r="R7">
        <v>466</v>
      </c>
      <c r="S7">
        <v>1001</v>
      </c>
      <c r="T7">
        <v>173</v>
      </c>
      <c r="U7" s="2">
        <f>(1.5*G7+H7+2*I7+3*J7+K7+0.7*M7-N7-0.3*(F7-G7))*0.322</f>
        <v>787.3543999999999</v>
      </c>
      <c r="V7" s="2">
        <f>((0.162+0.324*1.27)*P7+(1.296-0.324*1.27)*T7+0.324*R7-0.274*O7)</f>
        <v>677.63516</v>
      </c>
      <c r="W7" s="3">
        <f>Z7/(Z7+AA7)</f>
        <v>0.5740740740740741</v>
      </c>
      <c r="X7" s="3">
        <f>(D7-E7)/(Z7+AA7)*0.107+0.5</f>
        <v>0.604358024691358</v>
      </c>
      <c r="Y7" s="3">
        <f>(U7-V7)/(Z7+AA7)*0.107+0.5</f>
        <v>0.5724688807407406</v>
      </c>
      <c r="Z7">
        <v>93</v>
      </c>
      <c r="AA7">
        <v>69</v>
      </c>
      <c r="AB7" s="2">
        <f>D7/C7</f>
        <v>845.7446808510639</v>
      </c>
      <c r="AC7" s="2">
        <f>E7/C7</f>
        <v>677.6595744680851</v>
      </c>
      <c r="AD7" s="2">
        <f>U7/C7</f>
        <v>837.6110638297872</v>
      </c>
      <c r="AE7" s="2">
        <f>V7/C7</f>
        <v>720.8884680851065</v>
      </c>
    </row>
    <row r="8" spans="1:31" ht="12.75">
      <c r="A8" t="s">
        <v>29</v>
      </c>
      <c r="B8" t="s">
        <v>47</v>
      </c>
      <c r="C8" s="4">
        <v>0.96</v>
      </c>
      <c r="D8">
        <v>751</v>
      </c>
      <c r="E8">
        <v>692</v>
      </c>
      <c r="F8">
        <v>5490</v>
      </c>
      <c r="G8">
        <v>1459</v>
      </c>
      <c r="H8">
        <v>292</v>
      </c>
      <c r="I8">
        <v>44</v>
      </c>
      <c r="J8">
        <v>157</v>
      </c>
      <c r="K8">
        <v>515</v>
      </c>
      <c r="L8">
        <v>978</v>
      </c>
      <c r="M8">
        <v>150</v>
      </c>
      <c r="N8">
        <v>74</v>
      </c>
      <c r="O8">
        <v>1445.1</v>
      </c>
      <c r="P8">
        <v>1415</v>
      </c>
      <c r="Q8">
        <v>649</v>
      </c>
      <c r="R8">
        <v>530</v>
      </c>
      <c r="S8">
        <v>1132</v>
      </c>
      <c r="T8">
        <v>128</v>
      </c>
      <c r="U8" s="2">
        <f>(1.5*G8+H8+2*I8+3*J8+K8+0.7*M8-N8-0.3*(F8-G8))*0.322</f>
        <v>765.1364</v>
      </c>
      <c r="V8" s="2">
        <f>((0.162+0.324*1.28)*P8+(1.296-0.324*1.28)*T8+0.324*R8-0.274*O8)</f>
        <v>704.6252400000001</v>
      </c>
      <c r="W8" s="3">
        <f>Z8/(Z8+AA8)</f>
        <v>0.5617283950617284</v>
      </c>
      <c r="X8" s="3">
        <f>(D8-E8)/(Z8+AA8)*0.107+0.5</f>
        <v>0.5389691358024691</v>
      </c>
      <c r="Y8" s="3">
        <f>(U8-V8)/(Z8+AA8)*0.107+0.5</f>
        <v>0.5399672476543209</v>
      </c>
      <c r="Z8">
        <v>91</v>
      </c>
      <c r="AA8">
        <v>71</v>
      </c>
      <c r="AB8" s="2">
        <f>D8/C8</f>
        <v>782.2916666666667</v>
      </c>
      <c r="AC8" s="2">
        <f>E8/C8</f>
        <v>720.8333333333334</v>
      </c>
      <c r="AD8" s="2">
        <f>U8/C8</f>
        <v>797.0170833333333</v>
      </c>
      <c r="AE8" s="2">
        <f>V8/C8</f>
        <v>733.984625</v>
      </c>
    </row>
    <row r="9" spans="1:31" ht="12.75">
      <c r="A9" t="s">
        <v>17</v>
      </c>
      <c r="B9" t="s">
        <v>46</v>
      </c>
      <c r="C9" s="4">
        <v>1.02</v>
      </c>
      <c r="D9">
        <v>801</v>
      </c>
      <c r="E9">
        <v>758</v>
      </c>
      <c r="F9">
        <v>5656</v>
      </c>
      <c r="G9">
        <v>1567</v>
      </c>
      <c r="H9">
        <v>318</v>
      </c>
      <c r="I9">
        <v>45</v>
      </c>
      <c r="J9">
        <v>155</v>
      </c>
      <c r="K9">
        <v>512</v>
      </c>
      <c r="L9">
        <v>1027</v>
      </c>
      <c r="M9">
        <v>94</v>
      </c>
      <c r="N9">
        <v>44</v>
      </c>
      <c r="O9">
        <v>1462</v>
      </c>
      <c r="P9">
        <v>1526</v>
      </c>
      <c r="Q9">
        <v>716</v>
      </c>
      <c r="R9">
        <v>402</v>
      </c>
      <c r="S9">
        <v>997</v>
      </c>
      <c r="T9">
        <v>187</v>
      </c>
      <c r="U9" s="2">
        <f>(1.5*G9+H9+2*I9+3*J9+K9+0.7*M9-N9-0.3*(F9-G9))*0.322</f>
        <v>814.8532000000001</v>
      </c>
      <c r="V9" s="2">
        <f>((0.162+0.324*1.27)*P9+(1.296-0.324*1.27)*T9+0.324*R9-0.274*O9)</f>
        <v>770.1957200000002</v>
      </c>
      <c r="W9" s="3">
        <f>Z9/(Z9+AA9)</f>
        <v>0.5555555555555556</v>
      </c>
      <c r="X9" s="3">
        <f>(D9-E9)/(Z9+AA9)*0.107+0.5</f>
        <v>0.5284012345679012</v>
      </c>
      <c r="Y9" s="3">
        <f>(U9-V9)/(Z9+AA9)*0.107+0.5</f>
        <v>0.5294959898765432</v>
      </c>
      <c r="Z9">
        <v>90</v>
      </c>
      <c r="AA9">
        <v>72</v>
      </c>
      <c r="AB9" s="2">
        <f>D9/C9</f>
        <v>785.2941176470588</v>
      </c>
      <c r="AC9" s="2">
        <f>E9/C9</f>
        <v>743.1372549019608</v>
      </c>
      <c r="AD9" s="2">
        <f>U9/C9</f>
        <v>798.8756862745099</v>
      </c>
      <c r="AE9" s="2">
        <f>V9/C9</f>
        <v>755.093843137255</v>
      </c>
    </row>
    <row r="10" spans="1:31" ht="12.75">
      <c r="A10" t="s">
        <v>28</v>
      </c>
      <c r="B10" t="s">
        <v>47</v>
      </c>
      <c r="C10" s="4">
        <v>0.98</v>
      </c>
      <c r="D10">
        <v>724</v>
      </c>
      <c r="E10">
        <v>683</v>
      </c>
      <c r="F10">
        <v>5519</v>
      </c>
      <c r="G10">
        <v>1430</v>
      </c>
      <c r="H10">
        <v>302</v>
      </c>
      <c r="I10">
        <v>24</v>
      </c>
      <c r="J10">
        <v>172</v>
      </c>
      <c r="K10">
        <v>492</v>
      </c>
      <c r="L10">
        <v>1158</v>
      </c>
      <c r="M10">
        <v>73</v>
      </c>
      <c r="N10">
        <v>31</v>
      </c>
      <c r="O10">
        <v>1456.1</v>
      </c>
      <c r="P10">
        <v>1304</v>
      </c>
      <c r="Q10">
        <v>619</v>
      </c>
      <c r="R10">
        <v>617</v>
      </c>
      <c r="S10">
        <v>1404</v>
      </c>
      <c r="T10">
        <v>143</v>
      </c>
      <c r="U10" s="2">
        <f>(1.5*G10+H10+2*I10+3*J10+K10+0.7*M10-N10-0.3*(F10-G10))*0.322</f>
        <v>739.4407999999999</v>
      </c>
      <c r="V10" s="2">
        <f>((0.162+0.324*1.28)*P10+(1.296-0.324*1.28)*T10+0.324*R10-0.274*O10)</f>
        <v>679.0025199999999</v>
      </c>
      <c r="W10" s="3">
        <f>Z10/(Z10+AA10)</f>
        <v>0.5432098765432098</v>
      </c>
      <c r="X10" s="3">
        <f>(D10-E10)/(Z10+AA10)*0.107+0.5</f>
        <v>0.5270802469135802</v>
      </c>
      <c r="Y10" s="3">
        <f>(U10-V10)/(Z10+AA10)*0.107+0.5</f>
        <v>0.5399191108641975</v>
      </c>
      <c r="Z10">
        <v>88</v>
      </c>
      <c r="AA10">
        <v>74</v>
      </c>
      <c r="AB10" s="2">
        <f>D10/C10</f>
        <v>738.7755102040817</v>
      </c>
      <c r="AC10" s="2">
        <f>E10/C10</f>
        <v>696.9387755102041</v>
      </c>
      <c r="AD10" s="2">
        <f>U10/C10</f>
        <v>754.5314285714285</v>
      </c>
      <c r="AE10" s="2">
        <f>V10/C10</f>
        <v>692.8597142857142</v>
      </c>
    </row>
    <row r="11" spans="1:31" ht="12.75">
      <c r="A11" t="s">
        <v>30</v>
      </c>
      <c r="B11" t="s">
        <v>47</v>
      </c>
      <c r="C11" s="4">
        <v>1.04</v>
      </c>
      <c r="D11">
        <v>805</v>
      </c>
      <c r="E11">
        <v>677</v>
      </c>
      <c r="F11">
        <v>5583</v>
      </c>
      <c r="G11">
        <v>1466</v>
      </c>
      <c r="H11">
        <v>308</v>
      </c>
      <c r="I11">
        <v>30</v>
      </c>
      <c r="J11">
        <v>191</v>
      </c>
      <c r="K11">
        <v>557</v>
      </c>
      <c r="L11">
        <v>1021</v>
      </c>
      <c r="M11">
        <v>66</v>
      </c>
      <c r="N11">
        <v>30</v>
      </c>
      <c r="O11">
        <v>1450</v>
      </c>
      <c r="P11">
        <v>1350</v>
      </c>
      <c r="Q11">
        <v>623</v>
      </c>
      <c r="R11">
        <v>565</v>
      </c>
      <c r="S11">
        <v>1139</v>
      </c>
      <c r="T11">
        <v>161</v>
      </c>
      <c r="U11" s="2">
        <f>(1.5*G11+H11+2*I11+3*J11+K11+0.7*M11-N11-0.3*(F11-G11))*0.322</f>
        <v>797.9482</v>
      </c>
      <c r="V11" s="2">
        <f>((0.162+0.324*1.28)*P11+(1.296-0.324*1.28)*T11+0.324*R11-0.274*O11)</f>
        <v>706.2180800000001</v>
      </c>
      <c r="W11" s="3">
        <f>Z11/(Z11+AA11)</f>
        <v>0.5370370370370371</v>
      </c>
      <c r="X11" s="3">
        <f>(D11-E11)/(Z11+AA11)*0.107+0.5</f>
        <v>0.5845432098765432</v>
      </c>
      <c r="Y11" s="3">
        <f>(U11-V11)/(Z11+AA11)*0.107+0.5</f>
        <v>0.5605871780246913</v>
      </c>
      <c r="Z11">
        <v>87</v>
      </c>
      <c r="AA11">
        <v>75</v>
      </c>
      <c r="AB11" s="2">
        <f>D11/C11</f>
        <v>774.0384615384615</v>
      </c>
      <c r="AC11" s="2">
        <f>E11/C11</f>
        <v>650.9615384615385</v>
      </c>
      <c r="AD11" s="2">
        <f>U11/C11</f>
        <v>767.2578846153847</v>
      </c>
      <c r="AE11" s="2">
        <f>V11/C11</f>
        <v>679.0558461538462</v>
      </c>
    </row>
    <row r="12" spans="1:31" ht="12.75">
      <c r="A12" t="s">
        <v>24</v>
      </c>
      <c r="B12" t="s">
        <v>46</v>
      </c>
      <c r="C12" s="4">
        <v>1.01</v>
      </c>
      <c r="D12">
        <v>791</v>
      </c>
      <c r="E12">
        <v>715</v>
      </c>
      <c r="F12">
        <v>5488</v>
      </c>
      <c r="G12">
        <v>1445</v>
      </c>
      <c r="H12">
        <v>303</v>
      </c>
      <c r="I12">
        <v>19</v>
      </c>
      <c r="J12">
        <v>220</v>
      </c>
      <c r="K12">
        <v>519</v>
      </c>
      <c r="L12">
        <v>916</v>
      </c>
      <c r="M12">
        <v>77</v>
      </c>
      <c r="N12">
        <v>29</v>
      </c>
      <c r="O12">
        <v>1431</v>
      </c>
      <c r="P12">
        <v>1364</v>
      </c>
      <c r="Q12">
        <v>663</v>
      </c>
      <c r="R12">
        <v>518</v>
      </c>
      <c r="S12">
        <v>1056</v>
      </c>
      <c r="T12">
        <v>162</v>
      </c>
      <c r="U12" s="2">
        <f>(1.5*G12+H12+2*I12+3*J12+K12+0.7*M12-N12-0.3*(F12-G12))*0.322</f>
        <v>804.839</v>
      </c>
      <c r="V12" s="2">
        <f>((0.162+0.324*1.27)*P12+(1.296-0.324*1.27)*T12+0.324*R12-0.274*O12)</f>
        <v>701.2569599999999</v>
      </c>
      <c r="W12" s="3">
        <f>Z12/(Z12+AA12)</f>
        <v>0.5308641975308642</v>
      </c>
      <c r="X12" s="3">
        <f>(D12-E12)/(Z12+AA12)*0.107+0.5</f>
        <v>0.5501975308641975</v>
      </c>
      <c r="Y12" s="3">
        <f>(U12-V12)/(Z12+AA12)*0.107+0.5</f>
        <v>0.5684152980246915</v>
      </c>
      <c r="Z12">
        <v>86</v>
      </c>
      <c r="AA12">
        <v>76</v>
      </c>
      <c r="AB12" s="2">
        <f>D12/C12</f>
        <v>783.1683168316831</v>
      </c>
      <c r="AC12" s="2">
        <f>E12/C12</f>
        <v>707.9207920792079</v>
      </c>
      <c r="AD12" s="2">
        <f>U12/C12</f>
        <v>796.870297029703</v>
      </c>
      <c r="AE12" s="2">
        <f>V12/C12</f>
        <v>694.3138217821781</v>
      </c>
    </row>
    <row r="13" spans="1:31" ht="12.75">
      <c r="A13" t="s">
        <v>36</v>
      </c>
      <c r="B13" t="s">
        <v>47</v>
      </c>
      <c r="C13" s="4">
        <v>0.99</v>
      </c>
      <c r="D13">
        <v>791</v>
      </c>
      <c r="E13">
        <v>697</v>
      </c>
      <c r="F13">
        <v>5543</v>
      </c>
      <c r="G13">
        <v>1448</v>
      </c>
      <c r="H13">
        <v>325</v>
      </c>
      <c r="I13">
        <v>27</v>
      </c>
      <c r="J13">
        <v>166</v>
      </c>
      <c r="K13">
        <v>651</v>
      </c>
      <c r="L13">
        <v>1155</v>
      </c>
      <c r="M13">
        <v>72</v>
      </c>
      <c r="N13">
        <v>29</v>
      </c>
      <c r="O13">
        <v>1443.2</v>
      </c>
      <c r="P13">
        <v>1386</v>
      </c>
      <c r="Q13">
        <v>651</v>
      </c>
      <c r="R13">
        <v>536</v>
      </c>
      <c r="S13">
        <v>1060</v>
      </c>
      <c r="T13">
        <v>142</v>
      </c>
      <c r="U13" s="2">
        <f>(1.5*G13+H13+2*I13+3*J13+K13+0.7*M13-N13-0.3*(F13-G13))*0.322</f>
        <v>802.7138000000001</v>
      </c>
      <c r="V13" s="2">
        <f>((0.162+0.324*1.28)*P13+(1.296-0.324*1.28)*T13+0.324*R13-0.274*O13)</f>
        <v>702.7028799999999</v>
      </c>
      <c r="W13" s="3">
        <f>Z13/(Z13+AA13)</f>
        <v>0.5308641975308642</v>
      </c>
      <c r="X13" s="3">
        <f>(D13-E13)/(Z13+AA13)*0.107+0.5</f>
        <v>0.5620864197530864</v>
      </c>
      <c r="Y13" s="3">
        <f>(U13-V13)/(Z13+AA13)*0.107+0.5</f>
        <v>0.566056595308642</v>
      </c>
      <c r="Z13">
        <v>86</v>
      </c>
      <c r="AA13">
        <v>76</v>
      </c>
      <c r="AB13" s="2">
        <f>D13/C13</f>
        <v>798.989898989899</v>
      </c>
      <c r="AC13" s="2">
        <f>E13/C13</f>
        <v>704.040404040404</v>
      </c>
      <c r="AD13" s="2">
        <f>U13/C13</f>
        <v>810.8220202020203</v>
      </c>
      <c r="AE13" s="2">
        <f>V13/C13</f>
        <v>709.8008888888888</v>
      </c>
    </row>
    <row r="14" spans="1:31" ht="12.75">
      <c r="A14" t="s">
        <v>23</v>
      </c>
      <c r="B14" t="s">
        <v>46</v>
      </c>
      <c r="C14" s="4">
        <v>1.02</v>
      </c>
      <c r="D14">
        <v>894</v>
      </c>
      <c r="E14">
        <v>826</v>
      </c>
      <c r="F14">
        <v>5662</v>
      </c>
      <c r="G14">
        <v>1580</v>
      </c>
      <c r="H14">
        <v>357</v>
      </c>
      <c r="I14">
        <v>33</v>
      </c>
      <c r="J14">
        <v>190</v>
      </c>
      <c r="K14">
        <v>546</v>
      </c>
      <c r="L14">
        <v>1081</v>
      </c>
      <c r="M14">
        <v>37</v>
      </c>
      <c r="N14">
        <v>25</v>
      </c>
      <c r="O14">
        <v>1435</v>
      </c>
      <c r="P14">
        <v>1560</v>
      </c>
      <c r="Q14">
        <v>748</v>
      </c>
      <c r="R14">
        <v>485</v>
      </c>
      <c r="S14">
        <v>984</v>
      </c>
      <c r="T14">
        <v>184</v>
      </c>
      <c r="U14" s="2">
        <f>(1.5*G14+H14+2*I14+3*J14+K14+0.7*M14-N14-0.3*(F14-G14))*0.322</f>
        <v>864.6666000000001</v>
      </c>
      <c r="V14" s="2">
        <f>((0.162+0.324*1.27)*P14+(1.296-0.324*1.27)*T14+0.324*R14-0.274*O14)</f>
        <v>821.3304800000001</v>
      </c>
      <c r="W14" s="3">
        <f>Z14/(Z14+AA14)</f>
        <v>0.5308641975308642</v>
      </c>
      <c r="X14" s="3">
        <f>(D14-E14)/(Z14+AA14)*0.107+0.5</f>
        <v>0.5449135802469136</v>
      </c>
      <c r="Y14" s="3">
        <f>(U14-V14)/(Z14+AA14)*0.107+0.5</f>
        <v>0.5286232397530864</v>
      </c>
      <c r="Z14">
        <v>86</v>
      </c>
      <c r="AA14">
        <v>76</v>
      </c>
      <c r="AB14" s="2">
        <f>D14/C14</f>
        <v>876.4705882352941</v>
      </c>
      <c r="AC14" s="2">
        <f>E14/C14</f>
        <v>809.8039215686274</v>
      </c>
      <c r="AD14" s="2">
        <f>U14/C14</f>
        <v>847.7123529411766</v>
      </c>
      <c r="AE14" s="2">
        <f>V14/C14</f>
        <v>805.2259607843138</v>
      </c>
    </row>
    <row r="15" spans="1:31" ht="12.75">
      <c r="A15" t="s">
        <v>31</v>
      </c>
      <c r="B15" t="s">
        <v>47</v>
      </c>
      <c r="C15" s="4">
        <v>0.94</v>
      </c>
      <c r="D15">
        <v>574</v>
      </c>
      <c r="E15">
        <v>556</v>
      </c>
      <c r="F15">
        <v>5458</v>
      </c>
      <c r="G15">
        <v>1328</v>
      </c>
      <c r="H15">
        <v>260</v>
      </c>
      <c r="I15">
        <v>25</v>
      </c>
      <c r="J15">
        <v>124</v>
      </c>
      <c r="K15">
        <v>407</v>
      </c>
      <c r="L15">
        <v>985</v>
      </c>
      <c r="M15">
        <v>80</v>
      </c>
      <c r="N15">
        <v>36</v>
      </c>
      <c r="O15">
        <v>1457.2</v>
      </c>
      <c r="P15">
        <v>1254</v>
      </c>
      <c r="Q15">
        <v>511</v>
      </c>
      <c r="R15">
        <v>526</v>
      </c>
      <c r="S15">
        <v>1289</v>
      </c>
      <c r="T15">
        <v>127</v>
      </c>
      <c r="U15" s="2">
        <f>(1.5*G15+H15+2*I15+3*J15+K15+0.7*M15-N15-0.3*(F15-G15))*0.322</f>
        <v>599.564</v>
      </c>
      <c r="V15" s="2">
        <f>((0.162+0.324*1.28)*P15+(1.296-0.324*1.28)*T15+0.324*R15-0.274*O15)</f>
        <v>606.28064</v>
      </c>
      <c r="W15" s="3">
        <f>Z15/(Z15+AA15)</f>
        <v>0.5246913580246914</v>
      </c>
      <c r="X15" s="3">
        <f>(D15-E15)/(Z15+AA15)*0.107+0.5</f>
        <v>0.5118888888888888</v>
      </c>
      <c r="Y15" s="3">
        <f>(U15-V15)/(Z15+AA15)*0.107+0.5</f>
        <v>0.49556370074074074</v>
      </c>
      <c r="Z15">
        <v>85</v>
      </c>
      <c r="AA15">
        <v>77</v>
      </c>
      <c r="AB15" s="2">
        <f>D15/C15</f>
        <v>610.6382978723404</v>
      </c>
      <c r="AC15" s="2">
        <f>E15/C15</f>
        <v>591.4893617021277</v>
      </c>
      <c r="AD15" s="2">
        <f>U15/C15</f>
        <v>637.8340425531915</v>
      </c>
      <c r="AE15" s="2">
        <f>V15/C15</f>
        <v>644.9794042553191</v>
      </c>
    </row>
    <row r="16" spans="1:31" ht="12.75">
      <c r="A16" t="s">
        <v>40</v>
      </c>
      <c r="B16" t="s">
        <v>47</v>
      </c>
      <c r="C16" s="4">
        <v>0.99</v>
      </c>
      <c r="D16">
        <v>876</v>
      </c>
      <c r="E16">
        <v>796</v>
      </c>
      <c r="F16">
        <v>5672</v>
      </c>
      <c r="G16">
        <v>1580</v>
      </c>
      <c r="H16">
        <v>342</v>
      </c>
      <c r="I16">
        <v>32</v>
      </c>
      <c r="J16">
        <v>196</v>
      </c>
      <c r="K16">
        <v>580</v>
      </c>
      <c r="L16">
        <v>952</v>
      </c>
      <c r="M16">
        <v>82</v>
      </c>
      <c r="N16">
        <v>32</v>
      </c>
      <c r="O16">
        <v>1463.2</v>
      </c>
      <c r="P16">
        <v>1544</v>
      </c>
      <c r="Q16">
        <v>751</v>
      </c>
      <c r="R16">
        <v>508</v>
      </c>
      <c r="S16">
        <v>969</v>
      </c>
      <c r="T16">
        <v>210</v>
      </c>
      <c r="U16" s="2">
        <f>(1.5*G16+H16+2*I16+3*J16+K16+0.7*M16-N16-0.3*(F16-G16))*0.322</f>
        <v>882.8596000000001</v>
      </c>
      <c r="V16" s="2">
        <f>((0.162+0.324*1.28)*P16+(1.296-0.324*1.28)*T16+0.324*R16-0.274*O16)</f>
        <v>839.1996800000002</v>
      </c>
      <c r="W16" s="3">
        <f>Z16/(Z16+AA16)</f>
        <v>0.5246913580246914</v>
      </c>
      <c r="X16" s="3">
        <f>(D16-E16)/(Z16+AA16)*0.107+0.5</f>
        <v>0.5528395061728395</v>
      </c>
      <c r="Y16" s="3">
        <f>(U16-V16)/(Z16+AA16)*0.107+0.5</f>
        <v>0.5288371076543209</v>
      </c>
      <c r="Z16">
        <v>85</v>
      </c>
      <c r="AA16">
        <v>77</v>
      </c>
      <c r="AB16" s="2">
        <f>D16/C16</f>
        <v>884.8484848484849</v>
      </c>
      <c r="AC16" s="2">
        <f>E16/C16</f>
        <v>804.040404040404</v>
      </c>
      <c r="AD16" s="2">
        <f>U16/C16</f>
        <v>891.7773737373739</v>
      </c>
      <c r="AE16" s="2">
        <f>V16/C16</f>
        <v>847.6764444444447</v>
      </c>
    </row>
    <row r="17" spans="1:31" ht="12.75">
      <c r="A17" t="s">
        <v>33</v>
      </c>
      <c r="B17" t="s">
        <v>47</v>
      </c>
      <c r="C17" s="4">
        <v>1.03</v>
      </c>
      <c r="D17">
        <v>717</v>
      </c>
      <c r="E17">
        <v>685</v>
      </c>
      <c r="F17">
        <v>5570</v>
      </c>
      <c r="G17">
        <v>1467</v>
      </c>
      <c r="H17">
        <v>303</v>
      </c>
      <c r="I17">
        <v>47</v>
      </c>
      <c r="J17">
        <v>152</v>
      </c>
      <c r="K17">
        <v>531</v>
      </c>
      <c r="L17">
        <v>1006</v>
      </c>
      <c r="M17">
        <v>76</v>
      </c>
      <c r="N17">
        <v>37</v>
      </c>
      <c r="O17">
        <v>1455</v>
      </c>
      <c r="P17">
        <v>1379</v>
      </c>
      <c r="Q17">
        <v>621</v>
      </c>
      <c r="R17">
        <v>526</v>
      </c>
      <c r="S17">
        <v>1291</v>
      </c>
      <c r="T17">
        <v>150</v>
      </c>
      <c r="U17" s="2">
        <f>(1.5*G17+H17+2*I17+3*J17+K17+0.7*M17-N17-0.3*(F17-G17))*0.322</f>
        <v>763.0756000000001</v>
      </c>
      <c r="V17" s="2">
        <f>((0.162+0.324*1.28)*P17+(1.296-0.324*1.28)*T17+0.324*R17-0.274*O17)</f>
        <v>699.24288</v>
      </c>
      <c r="W17" s="3">
        <f>Z17/(Z17+AA17)</f>
        <v>0.5185185185185185</v>
      </c>
      <c r="X17" s="3">
        <f>(D17-E17)/(Z17+AA17)*0.107+0.5</f>
        <v>0.5211358024691358</v>
      </c>
      <c r="Y17" s="3">
        <f>(U17-V17)/(Z17+AA17)*0.107+0.5</f>
        <v>0.5421611175308643</v>
      </c>
      <c r="Z17">
        <v>84</v>
      </c>
      <c r="AA17">
        <v>78</v>
      </c>
      <c r="AB17" s="2">
        <f>D17/C17</f>
        <v>696.1165048543689</v>
      </c>
      <c r="AC17" s="2">
        <f>E17/C17</f>
        <v>665.0485436893204</v>
      </c>
      <c r="AD17" s="2">
        <f>U17/C17</f>
        <v>740.8500970873787</v>
      </c>
      <c r="AE17" s="2">
        <f>V17/C17</f>
        <v>678.8765825242718</v>
      </c>
    </row>
    <row r="18" spans="1:31" ht="12.75">
      <c r="A18" t="s">
        <v>16</v>
      </c>
      <c r="B18" t="s">
        <v>46</v>
      </c>
      <c r="C18" s="4">
        <v>1.07</v>
      </c>
      <c r="D18">
        <v>836</v>
      </c>
      <c r="E18">
        <v>867</v>
      </c>
      <c r="F18">
        <v>5569</v>
      </c>
      <c r="G18">
        <v>1526</v>
      </c>
      <c r="H18">
        <v>288</v>
      </c>
      <c r="I18">
        <v>39</v>
      </c>
      <c r="J18">
        <v>162</v>
      </c>
      <c r="K18">
        <v>476</v>
      </c>
      <c r="L18">
        <v>926</v>
      </c>
      <c r="M18">
        <v>120</v>
      </c>
      <c r="N18">
        <v>42</v>
      </c>
      <c r="O18">
        <v>1438.2</v>
      </c>
      <c r="P18">
        <v>1569</v>
      </c>
      <c r="Q18">
        <v>809</v>
      </c>
      <c r="R18">
        <v>566</v>
      </c>
      <c r="S18">
        <v>865</v>
      </c>
      <c r="T18">
        <v>190</v>
      </c>
      <c r="U18" s="2">
        <f>(1.5*G18+H18+2*I18+3*J18+K18+0.7*M18-N18-0.3*(F18-G18))*0.322</f>
        <v>787.6442000000002</v>
      </c>
      <c r="V18" s="2">
        <f>((0.162+0.324*1.27)*P18+(1.296-0.324*1.27)*T18+0.324*R18-0.274*O18)</f>
        <v>857.1661199999999</v>
      </c>
      <c r="W18" s="3">
        <f>Z18/(Z18+AA18)</f>
        <v>0.5123456790123457</v>
      </c>
      <c r="X18" s="3">
        <f>(D18-E18)/(Z18+AA18)*0.107+0.5</f>
        <v>0.47952469135802467</v>
      </c>
      <c r="Y18" s="3">
        <f>(U18-V18)/(Z18+AA18)*0.107+0.5</f>
        <v>0.45408120098765453</v>
      </c>
      <c r="Z18">
        <v>83</v>
      </c>
      <c r="AA18">
        <v>79</v>
      </c>
      <c r="AB18" s="2">
        <f>D18/C18</f>
        <v>781.3084112149533</v>
      </c>
      <c r="AC18" s="2">
        <f>E18/C18</f>
        <v>810.2803738317757</v>
      </c>
      <c r="AD18" s="2">
        <f>U18/C18</f>
        <v>736.1160747663553</v>
      </c>
      <c r="AE18" s="2">
        <f>V18/C18</f>
        <v>801.0898317757008</v>
      </c>
    </row>
    <row r="19" spans="1:31" ht="12.75">
      <c r="A19" t="s">
        <v>34</v>
      </c>
      <c r="B19" t="s">
        <v>47</v>
      </c>
      <c r="C19" s="4">
        <v>1.02</v>
      </c>
      <c r="D19">
        <v>711</v>
      </c>
      <c r="E19">
        <v>716</v>
      </c>
      <c r="F19">
        <v>5436</v>
      </c>
      <c r="G19">
        <v>1402</v>
      </c>
      <c r="H19">
        <v>294</v>
      </c>
      <c r="I19">
        <v>24</v>
      </c>
      <c r="J19">
        <v>144</v>
      </c>
      <c r="K19">
        <v>522</v>
      </c>
      <c r="L19">
        <v>990</v>
      </c>
      <c r="M19">
        <v>100</v>
      </c>
      <c r="N19">
        <v>39</v>
      </c>
      <c r="O19">
        <v>1437.2</v>
      </c>
      <c r="P19">
        <v>1467</v>
      </c>
      <c r="Q19">
        <v>641</v>
      </c>
      <c r="R19">
        <v>463</v>
      </c>
      <c r="S19">
        <v>1028</v>
      </c>
      <c r="T19">
        <v>181</v>
      </c>
      <c r="U19" s="2">
        <f>(1.5*G19+H19+2*I19+3*J19+K19+0.7*M19-N19-0.3*(F19-G19))*0.322</f>
        <v>714.7756</v>
      </c>
      <c r="V19" s="2">
        <f>((0.162+0.324*1.28)*P19+(1.296-0.324*1.28)*T19+0.324*R19-0.274*O19)</f>
        <v>761.7791199999998</v>
      </c>
      <c r="W19" s="3">
        <f>Z19/(Z19+AA19)</f>
        <v>0.5123456790123457</v>
      </c>
      <c r="X19" s="3">
        <f>(D19-E19)/(Z19+AA19)*0.107+0.5</f>
        <v>0.49669753086419755</v>
      </c>
      <c r="Y19" s="3">
        <f>(U19-V19)/(Z19+AA19)*0.107+0.5</f>
        <v>0.46895446518518535</v>
      </c>
      <c r="Z19">
        <v>83</v>
      </c>
      <c r="AA19">
        <v>79</v>
      </c>
      <c r="AB19" s="2">
        <f>D19/C19</f>
        <v>697.0588235294117</v>
      </c>
      <c r="AC19" s="2">
        <f>E19/C19</f>
        <v>701.9607843137255</v>
      </c>
      <c r="AD19" s="2">
        <f>U19/C19</f>
        <v>700.7603921568627</v>
      </c>
      <c r="AE19" s="2">
        <f>V19/C19</f>
        <v>746.8422745098037</v>
      </c>
    </row>
    <row r="20" spans="1:31" ht="12.75">
      <c r="A20" t="s">
        <v>13</v>
      </c>
      <c r="B20" t="s">
        <v>46</v>
      </c>
      <c r="C20" s="4">
        <v>0.99</v>
      </c>
      <c r="D20">
        <v>736</v>
      </c>
      <c r="E20">
        <v>743</v>
      </c>
      <c r="F20">
        <v>5488</v>
      </c>
      <c r="G20">
        <v>1473</v>
      </c>
      <c r="H20">
        <v>276</v>
      </c>
      <c r="I20">
        <v>33</v>
      </c>
      <c r="J20">
        <v>150</v>
      </c>
      <c r="K20">
        <v>476</v>
      </c>
      <c r="L20">
        <v>838</v>
      </c>
      <c r="M20">
        <v>129</v>
      </c>
      <c r="N20">
        <v>61</v>
      </c>
      <c r="O20">
        <v>1431.1</v>
      </c>
      <c r="P20">
        <v>1444</v>
      </c>
      <c r="Q20">
        <v>681</v>
      </c>
      <c r="R20">
        <v>486</v>
      </c>
      <c r="S20">
        <v>980</v>
      </c>
      <c r="T20">
        <v>190</v>
      </c>
      <c r="U20" s="2">
        <f>(1.5*G20+H20+2*I20+3*J20+K20+0.7*M20-N20-0.3*(F20-G20))*0.322</f>
        <v>741.3406000000001</v>
      </c>
      <c r="V20" s="2">
        <f>((0.162+0.324*1.27)*P20+(1.296-0.324*1.27)*T20+0.324*R20-0.274*O20)</f>
        <v>761.5065199999999</v>
      </c>
      <c r="W20" s="3">
        <f>Z20/(Z20+AA20)</f>
        <v>0.47530864197530864</v>
      </c>
      <c r="X20" s="3">
        <f>(D20-E20)/(Z20+AA20)*0.107+0.5</f>
        <v>0.49537654320987656</v>
      </c>
      <c r="Y20" s="3">
        <f>(U20-V20)/(Z20+AA20)*0.107+0.5</f>
        <v>0.4866805343209878</v>
      </c>
      <c r="Z20">
        <v>77</v>
      </c>
      <c r="AA20">
        <v>85</v>
      </c>
      <c r="AB20" s="2">
        <f>D20/C20</f>
        <v>743.4343434343434</v>
      </c>
      <c r="AC20" s="2">
        <f>E20/C20</f>
        <v>750.5050505050505</v>
      </c>
      <c r="AD20" s="2">
        <f>U20/C20</f>
        <v>748.828888888889</v>
      </c>
      <c r="AE20" s="2">
        <f>V20/C20</f>
        <v>769.198505050505</v>
      </c>
    </row>
    <row r="21" spans="1:31" ht="12.75">
      <c r="A21" t="s">
        <v>37</v>
      </c>
      <c r="B21" t="s">
        <v>47</v>
      </c>
      <c r="C21" s="4">
        <v>1.01</v>
      </c>
      <c r="D21">
        <v>753</v>
      </c>
      <c r="E21">
        <v>801</v>
      </c>
      <c r="F21">
        <v>5581</v>
      </c>
      <c r="G21">
        <v>1492</v>
      </c>
      <c r="H21">
        <v>275</v>
      </c>
      <c r="I21">
        <v>45</v>
      </c>
      <c r="J21">
        <v>163</v>
      </c>
      <c r="K21">
        <v>529</v>
      </c>
      <c r="L21">
        <v>1049</v>
      </c>
      <c r="M21">
        <v>86</v>
      </c>
      <c r="N21">
        <v>37</v>
      </c>
      <c r="O21">
        <v>1444.1</v>
      </c>
      <c r="P21">
        <v>1527</v>
      </c>
      <c r="Q21">
        <v>746</v>
      </c>
      <c r="R21">
        <v>502</v>
      </c>
      <c r="S21">
        <v>926</v>
      </c>
      <c r="T21">
        <v>178</v>
      </c>
      <c r="U21" s="2">
        <f>(1.5*G21+H21+2*I21+3*J21+K21+0.7*M21-N21-0.3*(F21-G21))*0.322</f>
        <v>778.4350000000001</v>
      </c>
      <c r="V21" s="2">
        <f>((0.162+0.324*1.28)*P21+(1.296-0.324*1.28)*T21+0.324*R21-0.274*O21)</f>
        <v>804.4838799999999</v>
      </c>
      <c r="W21" s="3">
        <f>Z21/(Z21+AA21)</f>
        <v>0.46296296296296297</v>
      </c>
      <c r="X21" s="3">
        <f>(D21-E21)/(Z21+AA21)*0.107+0.5</f>
        <v>0.4682962962962963</v>
      </c>
      <c r="Y21" s="3">
        <f>(U21-V21)/(Z21+AA21)*0.107+0.5</f>
        <v>0.48279487555555567</v>
      </c>
      <c r="Z21">
        <v>75</v>
      </c>
      <c r="AA21">
        <v>87</v>
      </c>
      <c r="AB21" s="2">
        <f>D21/C21</f>
        <v>745.5445544554456</v>
      </c>
      <c r="AC21" s="2">
        <f>E21/C21</f>
        <v>793.0693069306931</v>
      </c>
      <c r="AD21" s="2">
        <f>U21/C21</f>
        <v>770.7277227722773</v>
      </c>
      <c r="AE21" s="2">
        <f>V21/C21</f>
        <v>796.5186930693068</v>
      </c>
    </row>
    <row r="22" spans="1:31" ht="12.75">
      <c r="A22" t="s">
        <v>27</v>
      </c>
      <c r="B22" t="s">
        <v>47</v>
      </c>
      <c r="C22" s="4">
        <v>1.2</v>
      </c>
      <c r="D22">
        <v>853</v>
      </c>
      <c r="E22">
        <v>892</v>
      </c>
      <c r="F22">
        <v>5518</v>
      </c>
      <c r="G22">
        <v>1472</v>
      </c>
      <c r="H22">
        <v>330</v>
      </c>
      <c r="I22">
        <v>31</v>
      </c>
      <c r="J22">
        <v>198</v>
      </c>
      <c r="K22">
        <v>619</v>
      </c>
      <c r="L22">
        <v>1134</v>
      </c>
      <c r="M22">
        <v>63</v>
      </c>
      <c r="N22">
        <v>37</v>
      </c>
      <c r="O22">
        <v>1420</v>
      </c>
      <c r="P22">
        <v>1629</v>
      </c>
      <c r="Q22">
        <v>826</v>
      </c>
      <c r="R22">
        <v>552</v>
      </c>
      <c r="S22">
        <v>866</v>
      </c>
      <c r="T22">
        <v>200</v>
      </c>
      <c r="U22" s="2">
        <f>(1.5*G22+H22+2*I22+3*J22+K22+0.7*M22-N22-0.3*(F22-G22))*0.322</f>
        <v>839.2286</v>
      </c>
      <c r="V22" s="2">
        <f>((0.162+0.324*1.28)*P22+(1.296-0.324*1.28)*T22+0.324*R22-0.274*O22)</f>
        <v>905.5008799999999</v>
      </c>
      <c r="W22" s="3">
        <f>Z22/(Z22+AA22)</f>
        <v>0.4567901234567901</v>
      </c>
      <c r="X22" s="3">
        <f>(D22-E22)/(Z22+AA22)*0.107+0.5</f>
        <v>0.47424074074074074</v>
      </c>
      <c r="Y22" s="3">
        <f>(U22-V22)/(Z22+AA22)*0.107+0.5</f>
        <v>0.4562275681481482</v>
      </c>
      <c r="Z22">
        <v>74</v>
      </c>
      <c r="AA22">
        <v>88</v>
      </c>
      <c r="AB22" s="2">
        <f>D22/C22</f>
        <v>710.8333333333334</v>
      </c>
      <c r="AC22" s="2">
        <f>E22/C22</f>
        <v>743.3333333333334</v>
      </c>
      <c r="AD22" s="2">
        <f>U22/C22</f>
        <v>699.3571666666667</v>
      </c>
      <c r="AE22" s="2">
        <f>V22/C22</f>
        <v>754.5840666666667</v>
      </c>
    </row>
    <row r="23" spans="1:31" ht="12.75">
      <c r="A23" t="s">
        <v>11</v>
      </c>
      <c r="B23" t="s">
        <v>46</v>
      </c>
      <c r="C23" s="4">
        <v>0.96</v>
      </c>
      <c r="D23">
        <v>742</v>
      </c>
      <c r="E23">
        <v>819</v>
      </c>
      <c r="F23">
        <v>5647</v>
      </c>
      <c r="G23">
        <v>1511</v>
      </c>
      <c r="H23">
        <v>275</v>
      </c>
      <c r="I23">
        <v>24</v>
      </c>
      <c r="J23">
        <v>152</v>
      </c>
      <c r="K23">
        <v>430</v>
      </c>
      <c r="L23">
        <v>896</v>
      </c>
      <c r="M23">
        <v>88</v>
      </c>
      <c r="N23">
        <v>36</v>
      </c>
      <c r="O23">
        <v>1444.2</v>
      </c>
      <c r="P23">
        <v>1574</v>
      </c>
      <c r="Q23">
        <v>766</v>
      </c>
      <c r="R23">
        <v>524</v>
      </c>
      <c r="S23">
        <v>977</v>
      </c>
      <c r="T23">
        <v>198</v>
      </c>
      <c r="U23" s="2">
        <f>(1.5*G23+H23+2*I23+3*J23+K23+0.7*M23-N23-0.3*(F23-G23))*0.322</f>
        <v>727.8166000000001</v>
      </c>
      <c r="V23" s="2">
        <f>((0.162+0.324*1.27)*P23+(1.296-0.324*1.27)*T23+0.324*R23-0.274*O23)</f>
        <v>851.8576800000001</v>
      </c>
      <c r="W23" s="3">
        <f>Z23/(Z23+AA23)</f>
        <v>0.4382716049382716</v>
      </c>
      <c r="X23" s="3">
        <f>(D23-E23)/(Z23+AA23)*0.107+0.5</f>
        <v>0.44914197530864197</v>
      </c>
      <c r="Y23" s="3">
        <f>(U23-V23)/(Z23+AA23)*0.107+0.5</f>
        <v>0.418071632345679</v>
      </c>
      <c r="Z23">
        <v>71</v>
      </c>
      <c r="AA23">
        <v>91</v>
      </c>
      <c r="AB23" s="2">
        <f>D23/C23</f>
        <v>772.9166666666667</v>
      </c>
      <c r="AC23" s="2">
        <f>E23/C23</f>
        <v>853.125</v>
      </c>
      <c r="AD23" s="2">
        <f>U23/C23</f>
        <v>758.1422916666668</v>
      </c>
      <c r="AE23" s="2">
        <f>V23/C23</f>
        <v>887.3517500000002</v>
      </c>
    </row>
    <row r="24" spans="1:31" ht="12.75">
      <c r="A24" t="s">
        <v>22</v>
      </c>
      <c r="B24" t="s">
        <v>46</v>
      </c>
      <c r="C24" s="4">
        <v>1.05</v>
      </c>
      <c r="D24">
        <v>826</v>
      </c>
      <c r="E24">
        <v>969</v>
      </c>
      <c r="F24">
        <v>5665</v>
      </c>
      <c r="G24">
        <v>1506</v>
      </c>
      <c r="H24">
        <v>274</v>
      </c>
      <c r="I24">
        <v>36</v>
      </c>
      <c r="J24">
        <v>239</v>
      </c>
      <c r="K24">
        <v>488</v>
      </c>
      <c r="L24">
        <v>1052</v>
      </c>
      <c r="M24">
        <v>65</v>
      </c>
      <c r="N24">
        <v>25</v>
      </c>
      <c r="O24">
        <v>1433.1</v>
      </c>
      <c r="P24">
        <v>1625</v>
      </c>
      <c r="Q24">
        <v>906</v>
      </c>
      <c r="R24">
        <v>603</v>
      </c>
      <c r="S24">
        <v>1009</v>
      </c>
      <c r="T24">
        <v>208</v>
      </c>
      <c r="U24" s="2">
        <f>(1.5*G24+H24+2*I24+3*J24+K24+0.7*M24-N24-0.3*(F24-G24))*0.322</f>
        <v>831.6616000000001</v>
      </c>
      <c r="V24" s="2">
        <f>((0.162+0.324*1.27)*P24+(1.296-0.324*1.27)*T24+0.324*R24-0.274*O24)</f>
        <v>918.5877600000001</v>
      </c>
      <c r="W24" s="3">
        <f>Z24/(Z24+AA24)</f>
        <v>0.4382716049382716</v>
      </c>
      <c r="X24" s="3">
        <f>(D24-E24)/(Z24+AA24)*0.107+0.5</f>
        <v>0.4055493827160494</v>
      </c>
      <c r="Y24" s="3">
        <f>(U24-V24)/(Z24+AA24)*0.107+0.5</f>
        <v>0.4425858079012346</v>
      </c>
      <c r="Z24">
        <v>71</v>
      </c>
      <c r="AA24">
        <v>91</v>
      </c>
      <c r="AB24" s="2">
        <f>D24/C24</f>
        <v>786.6666666666666</v>
      </c>
      <c r="AC24" s="2">
        <f>E24/C24</f>
        <v>922.8571428571428</v>
      </c>
      <c r="AD24" s="2">
        <f>U24/C24</f>
        <v>792.0586666666668</v>
      </c>
      <c r="AE24" s="2">
        <f>V24/C24</f>
        <v>874.8454857142858</v>
      </c>
    </row>
    <row r="25" spans="1:31" ht="12.75">
      <c r="A25" t="s">
        <v>26</v>
      </c>
      <c r="B25" t="s">
        <v>47</v>
      </c>
      <c r="C25" s="4">
        <v>1</v>
      </c>
      <c r="D25">
        <v>694</v>
      </c>
      <c r="E25">
        <v>886</v>
      </c>
      <c r="F25">
        <v>5509</v>
      </c>
      <c r="G25">
        <v>1349</v>
      </c>
      <c r="H25">
        <v>239</v>
      </c>
      <c r="I25">
        <v>21</v>
      </c>
      <c r="J25">
        <v>182</v>
      </c>
      <c r="K25">
        <v>524</v>
      </c>
      <c r="L25">
        <v>1326</v>
      </c>
      <c r="M25">
        <v>80</v>
      </c>
      <c r="N25">
        <v>34</v>
      </c>
      <c r="O25">
        <v>1446.1</v>
      </c>
      <c r="P25">
        <v>1578</v>
      </c>
      <c r="Q25">
        <v>818</v>
      </c>
      <c r="R25">
        <v>590</v>
      </c>
      <c r="S25">
        <v>932</v>
      </c>
      <c r="T25">
        <v>209</v>
      </c>
      <c r="U25" s="2">
        <f>(1.5*G25+H25+2*I25+3*J25+K25+0.7*M25-N25-0.3*(F25-G25))*0.322</f>
        <v>691.817</v>
      </c>
      <c r="V25" s="2">
        <f>((0.162+0.324*1.28)*P25+(1.296-0.324*1.28)*T25+0.324*R25-0.274*O25)</f>
        <v>889.1802800000002</v>
      </c>
      <c r="W25" s="3">
        <f>Z25/(Z25+AA25)</f>
        <v>0.42592592592592593</v>
      </c>
      <c r="X25" s="3">
        <f>(D25-E25)/(Z25+AA25)*0.107+0.5</f>
        <v>0.3731851851851852</v>
      </c>
      <c r="Y25" s="3">
        <f>(U25-V25)/(Z25+AA25)*0.107+0.5</f>
        <v>0.36964277185185174</v>
      </c>
      <c r="Z25">
        <v>69</v>
      </c>
      <c r="AA25">
        <v>93</v>
      </c>
      <c r="AB25" s="2">
        <f>D25/C25</f>
        <v>694</v>
      </c>
      <c r="AC25" s="2">
        <f>E25/C25</f>
        <v>886</v>
      </c>
      <c r="AD25" s="2">
        <f>U25/C25</f>
        <v>691.817</v>
      </c>
      <c r="AE25" s="2">
        <f>V25/C25</f>
        <v>889.1802800000002</v>
      </c>
    </row>
    <row r="26" spans="1:31" ht="12.75">
      <c r="A26" t="s">
        <v>14</v>
      </c>
      <c r="B26" t="s">
        <v>46</v>
      </c>
      <c r="C26" s="4">
        <v>1.01</v>
      </c>
      <c r="D26">
        <v>699</v>
      </c>
      <c r="E26">
        <v>778</v>
      </c>
      <c r="F26">
        <v>5573</v>
      </c>
      <c r="G26">
        <v>1413</v>
      </c>
      <c r="H26">
        <v>296</v>
      </c>
      <c r="I26">
        <v>26</v>
      </c>
      <c r="J26">
        <v>158</v>
      </c>
      <c r="K26">
        <v>466</v>
      </c>
      <c r="L26">
        <v>1062</v>
      </c>
      <c r="M26">
        <v>86</v>
      </c>
      <c r="N26">
        <v>61</v>
      </c>
      <c r="O26">
        <v>1459.1</v>
      </c>
      <c r="P26">
        <v>1477</v>
      </c>
      <c r="Q26">
        <v>683</v>
      </c>
      <c r="R26">
        <v>501</v>
      </c>
      <c r="S26">
        <v>943</v>
      </c>
      <c r="T26">
        <v>179</v>
      </c>
      <c r="U26" s="2">
        <f>(1.5*G26+H26+2*I26+3*J26+K26+0.7*M26-N26-0.3*(F26-G26))*0.322</f>
        <v>695.1014</v>
      </c>
      <c r="V26" s="2">
        <f>((0.162+0.324*1.27)*P26+(1.296-0.324*1.27)*T26+0.324*R26-0.274*O26)</f>
        <v>767.8896399999999</v>
      </c>
      <c r="W26" s="3">
        <f>Z26/(Z26+AA26)</f>
        <v>0.41975308641975306</v>
      </c>
      <c r="X26" s="3">
        <f>(D26-E26)/(Z26+AA26)*0.107+0.5</f>
        <v>0.447820987654321</v>
      </c>
      <c r="Y26" s="3">
        <f>(U26-V26)/(Z26+AA26)*0.107+0.5</f>
        <v>0.45192381679012356</v>
      </c>
      <c r="Z26">
        <v>68</v>
      </c>
      <c r="AA26">
        <v>94</v>
      </c>
      <c r="AB26" s="2">
        <f>D26/C26</f>
        <v>692.0792079207921</v>
      </c>
      <c r="AC26" s="2">
        <f>E26/C26</f>
        <v>770.2970297029702</v>
      </c>
      <c r="AD26" s="2">
        <f>U26/C26</f>
        <v>688.2192079207921</v>
      </c>
      <c r="AE26" s="2">
        <f>V26/C26</f>
        <v>760.2867722772276</v>
      </c>
    </row>
    <row r="27" spans="1:31" ht="12.75">
      <c r="A27" t="s">
        <v>32</v>
      </c>
      <c r="B27" t="s">
        <v>47</v>
      </c>
      <c r="C27" s="4">
        <v>1</v>
      </c>
      <c r="D27">
        <v>714</v>
      </c>
      <c r="E27">
        <v>870</v>
      </c>
      <c r="F27">
        <v>5548</v>
      </c>
      <c r="G27">
        <v>1423</v>
      </c>
      <c r="H27">
        <v>266</v>
      </c>
      <c r="I27">
        <v>24</v>
      </c>
      <c r="J27">
        <v>196</v>
      </c>
      <c r="K27">
        <v>547</v>
      </c>
      <c r="L27">
        <v>1221</v>
      </c>
      <c r="M27">
        <v>99</v>
      </c>
      <c r="N27">
        <v>39</v>
      </c>
      <c r="O27">
        <v>1454.1</v>
      </c>
      <c r="P27">
        <v>1589</v>
      </c>
      <c r="Q27">
        <v>808</v>
      </c>
      <c r="R27">
        <v>575</v>
      </c>
      <c r="S27">
        <v>1035</v>
      </c>
      <c r="T27">
        <v>220</v>
      </c>
      <c r="U27" s="2">
        <f>(1.5*G27+H27+2*I27+3*J27+K27+0.7*M27-N27-0.3*(F27-G27))*0.322</f>
        <v>765.1686000000001</v>
      </c>
      <c r="V27" s="2">
        <f>((0.162+0.324*1.28)*P27+(1.296-0.324*1.28)*T27+0.324*R27-0.274*O27)</f>
        <v>898.16628</v>
      </c>
      <c r="W27" s="3">
        <f>Z27/(Z27+AA27)</f>
        <v>0.41975308641975306</v>
      </c>
      <c r="X27" s="3">
        <f>(D27-E27)/(Z27+AA27)*0.107+0.5</f>
        <v>0.39696296296296296</v>
      </c>
      <c r="Y27" s="3">
        <f>(U27-V27)/(Z27+AA27)*0.107+0.5</f>
        <v>0.4121558533333334</v>
      </c>
      <c r="Z27">
        <v>68</v>
      </c>
      <c r="AA27">
        <v>94</v>
      </c>
      <c r="AB27" s="2">
        <f>D27/C27</f>
        <v>714</v>
      </c>
      <c r="AC27" s="2">
        <f>E27/C27</f>
        <v>870</v>
      </c>
      <c r="AD27" s="2">
        <f>U27/C27</f>
        <v>765.1686000000001</v>
      </c>
      <c r="AE27" s="2">
        <f>V27/C27</f>
        <v>898.16628</v>
      </c>
    </row>
    <row r="28" spans="1:31" ht="12.75">
      <c r="A28" t="s">
        <v>35</v>
      </c>
      <c r="B28" t="s">
        <v>47</v>
      </c>
      <c r="C28" s="4">
        <v>0.96</v>
      </c>
      <c r="D28">
        <v>642</v>
      </c>
      <c r="E28">
        <v>754</v>
      </c>
      <c r="F28">
        <v>5342</v>
      </c>
      <c r="G28">
        <v>1317</v>
      </c>
      <c r="H28">
        <v>262</v>
      </c>
      <c r="I28">
        <v>24</v>
      </c>
      <c r="J28">
        <v>124</v>
      </c>
      <c r="K28">
        <v>489</v>
      </c>
      <c r="L28">
        <v>1035</v>
      </c>
      <c r="M28">
        <v>70</v>
      </c>
      <c r="N28">
        <v>31</v>
      </c>
      <c r="O28">
        <v>1413.1</v>
      </c>
      <c r="P28">
        <v>1497</v>
      </c>
      <c r="Q28">
        <v>706</v>
      </c>
      <c r="R28">
        <v>576</v>
      </c>
      <c r="S28">
        <v>907</v>
      </c>
      <c r="T28">
        <v>168</v>
      </c>
      <c r="U28" s="2">
        <f>(1.5*G28+H28+2*I28+3*J28+K28+0.7*M28-N28-0.3*(F28-G28))*0.322</f>
        <v>630.154</v>
      </c>
      <c r="V28" s="2">
        <f>((0.162+0.324*1.28)*P28+(1.296-0.324*1.28)*T28+0.324*R28-0.274*O28)</f>
        <v>810.8394800000001</v>
      </c>
      <c r="W28" s="3">
        <f>Z28/(Z28+AA28)</f>
        <v>0.40993788819875776</v>
      </c>
      <c r="X28" s="3">
        <f>(D28-E28)/(Z28+AA28)*0.107+0.5</f>
        <v>0.4255652173913044</v>
      </c>
      <c r="Y28" s="3">
        <f>(U28-V28)/(Z28+AA28)*0.107+0.5</f>
        <v>0.3799171033540372</v>
      </c>
      <c r="Z28">
        <v>66</v>
      </c>
      <c r="AA28">
        <v>95</v>
      </c>
      <c r="AB28" s="2">
        <f>D28/C28</f>
        <v>668.75</v>
      </c>
      <c r="AC28" s="2">
        <f>E28/C28</f>
        <v>785.4166666666667</v>
      </c>
      <c r="AD28" s="2">
        <f>U28/C28</f>
        <v>656.4104166666667</v>
      </c>
      <c r="AE28" s="2">
        <f>V28/C28</f>
        <v>844.6244583333335</v>
      </c>
    </row>
    <row r="29" spans="1:31" ht="12.75">
      <c r="A29" t="s">
        <v>38</v>
      </c>
      <c r="B29" t="s">
        <v>47</v>
      </c>
      <c r="C29" s="4">
        <v>0.93</v>
      </c>
      <c r="D29">
        <v>678</v>
      </c>
      <c r="E29">
        <v>831</v>
      </c>
      <c r="F29">
        <v>5531</v>
      </c>
      <c r="G29">
        <v>1442</v>
      </c>
      <c r="H29">
        <v>257</v>
      </c>
      <c r="I29">
        <v>32</v>
      </c>
      <c r="J29">
        <v>128</v>
      </c>
      <c r="K29">
        <v>565</v>
      </c>
      <c r="L29">
        <v>1073</v>
      </c>
      <c r="M29">
        <v>76</v>
      </c>
      <c r="N29">
        <v>39</v>
      </c>
      <c r="O29">
        <v>1431.1</v>
      </c>
      <c r="P29">
        <v>1458</v>
      </c>
      <c r="Q29">
        <v>775</v>
      </c>
      <c r="R29">
        <v>611</v>
      </c>
      <c r="S29">
        <v>1091</v>
      </c>
      <c r="T29">
        <v>208</v>
      </c>
      <c r="U29" s="2">
        <f>(1.5*G29+H29+2*I29+3*J29+K29+0.7*M29-N29-0.3*(F29-G29))*0.322</f>
        <v>715.001</v>
      </c>
      <c r="V29" s="2">
        <f>((0.162+0.324*1.28)*P29+(1.296-0.324*1.28)*T29+0.324*R29-0.274*O29)</f>
        <v>830.0065999999999</v>
      </c>
      <c r="W29" s="3">
        <f>Z29/(Z29+AA29)</f>
        <v>0.3950617283950617</v>
      </c>
      <c r="X29" s="3">
        <f>(D29-E29)/(Z29+AA29)*0.107+0.5</f>
        <v>0.39894444444444443</v>
      </c>
      <c r="Y29" s="3">
        <f>(U29-V29)/(Z29+AA29)*0.107+0.5</f>
        <v>0.42403951111111116</v>
      </c>
      <c r="Z29">
        <v>64</v>
      </c>
      <c r="AA29">
        <v>98</v>
      </c>
      <c r="AB29" s="2">
        <f>D29/C29</f>
        <v>729.0322580645161</v>
      </c>
      <c r="AC29" s="2">
        <f>E29/C29</f>
        <v>893.5483870967741</v>
      </c>
      <c r="AD29" s="2">
        <f>U29/C29</f>
        <v>768.8182795698924</v>
      </c>
      <c r="AE29" s="2">
        <f>V29/C29</f>
        <v>892.4802150537633</v>
      </c>
    </row>
    <row r="30" spans="1:31" ht="12.75">
      <c r="A30" t="s">
        <v>18</v>
      </c>
      <c r="B30" t="s">
        <v>46</v>
      </c>
      <c r="C30" s="4">
        <v>1.01</v>
      </c>
      <c r="D30">
        <v>715</v>
      </c>
      <c r="E30">
        <v>852</v>
      </c>
      <c r="F30">
        <v>5655</v>
      </c>
      <c r="G30">
        <v>1501</v>
      </c>
      <c r="H30">
        <v>298</v>
      </c>
      <c r="I30">
        <v>38</v>
      </c>
      <c r="J30">
        <v>137</v>
      </c>
      <c r="K30">
        <v>420</v>
      </c>
      <c r="L30">
        <v>1030</v>
      </c>
      <c r="M30">
        <v>142</v>
      </c>
      <c r="N30">
        <v>42</v>
      </c>
      <c r="O30">
        <v>1436.2</v>
      </c>
      <c r="P30">
        <v>1454</v>
      </c>
      <c r="Q30">
        <v>787</v>
      </c>
      <c r="R30">
        <v>639</v>
      </c>
      <c r="S30">
        <v>877</v>
      </c>
      <c r="T30">
        <v>196</v>
      </c>
      <c r="U30" s="2">
        <f>(1.5*G30+H30+2*I30+3*J30+K30+0.7*M30-N30-0.3*(F30-G30))*0.322</f>
        <v>730.1994</v>
      </c>
      <c r="V30" s="2">
        <f>((0.162+0.324*1.27)*P30+(1.296-0.324*1.27)*T30+0.324*R30-0.274*O30)</f>
        <v>820.7230399999999</v>
      </c>
      <c r="W30" s="3">
        <f>Z30/(Z30+AA30)</f>
        <v>0.3888888888888889</v>
      </c>
      <c r="X30" s="3">
        <f>(D30-E30)/(Z30+AA30)*0.107+0.5</f>
        <v>0.40951234567901235</v>
      </c>
      <c r="Y30" s="3">
        <f>(U30-V30)/(Z30+AA30)*0.107+0.5</f>
        <v>0.4402096945679013</v>
      </c>
      <c r="Z30">
        <v>63</v>
      </c>
      <c r="AA30">
        <v>99</v>
      </c>
      <c r="AB30" s="2">
        <f>D30/C30</f>
        <v>707.9207920792079</v>
      </c>
      <c r="AC30" s="2">
        <f>E30/C30</f>
        <v>843.5643564356435</v>
      </c>
      <c r="AD30" s="2">
        <f>U30/C30</f>
        <v>722.969702970297</v>
      </c>
      <c r="AE30" s="2">
        <f>V30/C30</f>
        <v>812.5970693069305</v>
      </c>
    </row>
    <row r="31" spans="1:31" ht="12.75">
      <c r="A31" t="s">
        <v>15</v>
      </c>
      <c r="B31" t="s">
        <v>46</v>
      </c>
      <c r="C31" s="4">
        <v>0.97</v>
      </c>
      <c r="D31">
        <v>591</v>
      </c>
      <c r="E31">
        <v>928</v>
      </c>
      <c r="F31">
        <v>5467</v>
      </c>
      <c r="G31">
        <v>1312</v>
      </c>
      <c r="H31">
        <v>201</v>
      </c>
      <c r="I31">
        <v>39</v>
      </c>
      <c r="J31">
        <v>153</v>
      </c>
      <c r="K31">
        <v>443</v>
      </c>
      <c r="L31">
        <v>1099</v>
      </c>
      <c r="M31">
        <v>97</v>
      </c>
      <c r="N31">
        <v>63</v>
      </c>
      <c r="O31">
        <v>1438.2</v>
      </c>
      <c r="P31">
        <v>1616</v>
      </c>
      <c r="Q31">
        <v>850</v>
      </c>
      <c r="R31">
        <v>557</v>
      </c>
      <c r="S31">
        <v>764</v>
      </c>
      <c r="T31">
        <v>195</v>
      </c>
      <c r="U31" s="2">
        <f>(1.5*G31+H31+2*I31+3*J31+K31+0.7*M31-N31-0.3*(F31-G31))*0.322</f>
        <v>614.1828</v>
      </c>
      <c r="V31" s="2">
        <f>((0.162+0.324*1.27)*P31+(1.296-0.324*1.27)*T31+0.324*R31-0.274*O31)</f>
        <v>885.6262800000002</v>
      </c>
      <c r="W31" s="3">
        <f>Z31/(Z31+AA31)</f>
        <v>0.2654320987654321</v>
      </c>
      <c r="X31" s="3">
        <f>(D31-E31)/(Z31+AA31)*0.107+0.5</f>
        <v>0.2774135802469136</v>
      </c>
      <c r="Y31" s="3">
        <f>(U31-V31)/(Z31+AA31)*0.107+0.5</f>
        <v>0.3207132570370369</v>
      </c>
      <c r="Z31">
        <v>43</v>
      </c>
      <c r="AA31">
        <v>119</v>
      </c>
      <c r="AB31" s="2">
        <f>D31/C31</f>
        <v>609.2783505154639</v>
      </c>
      <c r="AC31" s="2">
        <f>E31/C31</f>
        <v>956.7010309278351</v>
      </c>
      <c r="AD31" s="2">
        <f>U31/C31</f>
        <v>633.178144329897</v>
      </c>
      <c r="AE31" s="2">
        <f>V31/C31</f>
        <v>913.0167835051549</v>
      </c>
    </row>
    <row r="32" spans="2:3" ht="12.75">
      <c r="B32" s="1"/>
      <c r="C32" s="1"/>
    </row>
  </sheetData>
  <printOptions gridLines="1" horizontalCentered="1" vertic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</cp:lastModifiedBy>
  <cp:lastPrinted>2003-09-29T19:44:37Z</cp:lastPrinted>
  <dcterms:created xsi:type="dcterms:W3CDTF">2003-09-29T19:43:10Z</dcterms:created>
  <dcterms:modified xsi:type="dcterms:W3CDTF">2003-09-29T19:44:40Z</dcterms:modified>
  <cp:category/>
  <cp:version/>
  <cp:contentType/>
  <cp:contentStatus/>
</cp:coreProperties>
</file>