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<sst xmlns="http://schemas.openxmlformats.org/spreadsheetml/2006/main" count="186" uniqueCount="120">
  <si>
    <t>Maddux</t>
  </si>
  <si>
    <t>ATL</t>
  </si>
  <si>
    <t>Millwood</t>
  </si>
  <si>
    <t>PHI</t>
  </si>
  <si>
    <t>Franklin</t>
  </si>
  <si>
    <t>MIL</t>
  </si>
  <si>
    <t>Ohka</t>
  </si>
  <si>
    <t>MON</t>
  </si>
  <si>
    <t>Ortiz</t>
  </si>
  <si>
    <t>Sheets</t>
  </si>
  <si>
    <t>Vazquez</t>
  </si>
  <si>
    <t>Hernandez</t>
  </si>
  <si>
    <t>Lawrence</t>
  </si>
  <si>
    <t>SD</t>
  </si>
  <si>
    <t>Miller</t>
  </si>
  <si>
    <t>HOU</t>
  </si>
  <si>
    <t>Nomo</t>
  </si>
  <si>
    <t>LA</t>
  </si>
  <si>
    <t>Trachsel</t>
  </si>
  <si>
    <t>NYN</t>
  </si>
  <si>
    <t>Williams</t>
  </si>
  <si>
    <t>STL</t>
  </si>
  <si>
    <t>Wolf</t>
  </si>
  <si>
    <t>Brown</t>
  </si>
  <si>
    <t>Clement</t>
  </si>
  <si>
    <t>CHN</t>
  </si>
  <si>
    <t>Glavine</t>
  </si>
  <si>
    <t>Jennings</t>
  </si>
  <si>
    <t>COL</t>
  </si>
  <si>
    <t>Myers</t>
  </si>
  <si>
    <t>Oliver</t>
  </si>
  <si>
    <t>Padilla</t>
  </si>
  <si>
    <t>Pavano</t>
  </si>
  <si>
    <t>FLA</t>
  </si>
  <si>
    <t>Peavy</t>
  </si>
  <si>
    <t>Penny</t>
  </si>
  <si>
    <t>Redding</t>
  </si>
  <si>
    <t>Tomko</t>
  </si>
  <si>
    <t>Wood</t>
  </si>
  <si>
    <t>Zambrano</t>
  </si>
  <si>
    <t>Eaton</t>
  </si>
  <si>
    <t>Hampton</t>
  </si>
  <si>
    <t>Kinney</t>
  </si>
  <si>
    <t>Ponson</t>
  </si>
  <si>
    <t>SF</t>
  </si>
  <si>
    <t>Robertson</t>
  </si>
  <si>
    <t>Seo</t>
  </si>
  <si>
    <t>Wells</t>
  </si>
  <si>
    <t>PIT</t>
  </si>
  <si>
    <t>Dessens</t>
  </si>
  <si>
    <t>ARI</t>
  </si>
  <si>
    <t>Leiter</t>
  </si>
  <si>
    <t>Perez</t>
  </si>
  <si>
    <t>Prior</t>
  </si>
  <si>
    <t>Batista</t>
  </si>
  <si>
    <t>D'Amico</t>
  </si>
  <si>
    <t>Ramirez</t>
  </si>
  <si>
    <t>Redman</t>
  </si>
  <si>
    <t>Reynolds</t>
  </si>
  <si>
    <t>Schmidt</t>
  </si>
  <si>
    <t>Estes</t>
  </si>
  <si>
    <t>Webb</t>
  </si>
  <si>
    <t>Wilson</t>
  </si>
  <si>
    <t>CIN</t>
  </si>
  <si>
    <t>Ishii</t>
  </si>
  <si>
    <t>Morris</t>
  </si>
  <si>
    <t>Rueter</t>
  </si>
  <si>
    <t>Stephenson</t>
  </si>
  <si>
    <t>Willis</t>
  </si>
  <si>
    <t>Fogg</t>
  </si>
  <si>
    <t>Graves</t>
  </si>
  <si>
    <t>Helling</t>
  </si>
  <si>
    <t>Schilling</t>
  </si>
  <si>
    <t>Beckett</t>
  </si>
  <si>
    <t>Chacon</t>
  </si>
  <si>
    <t>Day</t>
  </si>
  <si>
    <t>Foppert</t>
  </si>
  <si>
    <t>Oswalt</t>
  </si>
  <si>
    <t>Davis</t>
  </si>
  <si>
    <t>Dempster</t>
  </si>
  <si>
    <t>Vargas</t>
  </si>
  <si>
    <t>Rusch</t>
  </si>
  <si>
    <t>Villone</t>
  </si>
  <si>
    <t>Benson</t>
  </si>
  <si>
    <t>Duckworth</t>
  </si>
  <si>
    <t>Haynes</t>
  </si>
  <si>
    <t>Johnson</t>
  </si>
  <si>
    <t>Bernero</t>
  </si>
  <si>
    <t>Cook</t>
  </si>
  <si>
    <t>Jarvis</t>
  </si>
  <si>
    <t>Simontacchi</t>
  </si>
  <si>
    <t>Torres</t>
  </si>
  <si>
    <t>Harang</t>
  </si>
  <si>
    <t>NAME</t>
  </si>
  <si>
    <t>AGE</t>
  </si>
  <si>
    <t>TEAM</t>
  </si>
  <si>
    <t>PF</t>
  </si>
  <si>
    <t>G</t>
  </si>
  <si>
    <t>GS</t>
  </si>
  <si>
    <t>W</t>
  </si>
  <si>
    <t>L</t>
  </si>
  <si>
    <t>IP</t>
  </si>
  <si>
    <t>H</t>
  </si>
  <si>
    <t>R</t>
  </si>
  <si>
    <t>ER</t>
  </si>
  <si>
    <t>HR</t>
  </si>
  <si>
    <t>K</t>
  </si>
  <si>
    <t>QS</t>
  </si>
  <si>
    <t>CG</t>
  </si>
  <si>
    <t>SH</t>
  </si>
  <si>
    <t>RA</t>
  </si>
  <si>
    <t>eRA</t>
  </si>
  <si>
    <t>GRA</t>
  </si>
  <si>
    <t>RAR</t>
  </si>
  <si>
    <t>WCA</t>
  </si>
  <si>
    <t>P/S</t>
  </si>
  <si>
    <t>G-F</t>
  </si>
  <si>
    <t>RAA</t>
  </si>
  <si>
    <t>RS</t>
  </si>
  <si>
    <t>ERA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</si>
</sst>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0"/>
  <sheetViews>
    <sheetView tabSelected="1" zoomScale="75" zoomScaleNormal="75" workbookViewId="0" topLeftCell="A76">
      <selection activeCell="V79" sqref="V79"/>
    </sheetView>
  </sheetViews>
  <sheetFormatPr defaultColWidth="9.140625" defaultRowHeight="12.75"/>
  <cols>
    <col min="1" max="1" width="10.28125" style="0" customWidth="1"/>
    <col min="2" max="3" width="6.7109375" style="0" customWidth="1"/>
    <col min="4" max="8" width="6.7109375" style="0" hidden="1" customWidth="1"/>
    <col min="9" max="9" width="6.7109375" style="0" customWidth="1"/>
    <col min="10" max="19" width="6.7109375" style="0" hidden="1" customWidth="1"/>
    <col min="20" max="16384" width="6.7109375" style="0" customWidth="1"/>
  </cols>
  <sheetData>
    <row r="1" spans="1:28" ht="12.75">
      <c r="A1" t="s">
        <v>93</v>
      </c>
      <c r="B1" t="s">
        <v>94</v>
      </c>
      <c r="C1" t="s">
        <v>95</v>
      </c>
      <c r="D1" t="s">
        <v>96</v>
      </c>
      <c r="E1" t="s">
        <v>97</v>
      </c>
      <c r="F1" t="s">
        <v>98</v>
      </c>
      <c r="G1" t="s">
        <v>99</v>
      </c>
      <c r="H1" t="s">
        <v>100</v>
      </c>
      <c r="I1" t="s">
        <v>101</v>
      </c>
      <c r="J1" t="s">
        <v>102</v>
      </c>
      <c r="K1" t="s">
        <v>103</v>
      </c>
      <c r="L1" t="s">
        <v>104</v>
      </c>
      <c r="M1" t="s">
        <v>105</v>
      </c>
      <c r="N1" t="s">
        <v>99</v>
      </c>
      <c r="O1" t="s">
        <v>106</v>
      </c>
      <c r="P1" t="s">
        <v>107</v>
      </c>
      <c r="Q1" t="s">
        <v>108</v>
      </c>
      <c r="R1" t="s">
        <v>109</v>
      </c>
      <c r="S1" t="s">
        <v>118</v>
      </c>
      <c r="T1" t="s">
        <v>113</v>
      </c>
      <c r="U1" t="s">
        <v>110</v>
      </c>
      <c r="V1" t="s">
        <v>119</v>
      </c>
      <c r="W1" t="s">
        <v>111</v>
      </c>
      <c r="X1" t="s">
        <v>112</v>
      </c>
      <c r="Y1" t="s">
        <v>114</v>
      </c>
      <c r="Z1" t="s">
        <v>115</v>
      </c>
      <c r="AA1" t="s">
        <v>116</v>
      </c>
      <c r="AB1" t="s">
        <v>117</v>
      </c>
    </row>
    <row r="2" spans="1:28" ht="12.75">
      <c r="A2" t="s">
        <v>59</v>
      </c>
      <c r="B2">
        <v>30</v>
      </c>
      <c r="C2" t="s">
        <v>44</v>
      </c>
      <c r="D2">
        <v>0.95</v>
      </c>
      <c r="E2">
        <v>29</v>
      </c>
      <c r="F2">
        <v>29</v>
      </c>
      <c r="G2">
        <v>17</v>
      </c>
      <c r="H2">
        <v>5</v>
      </c>
      <c r="I2">
        <v>207.2</v>
      </c>
      <c r="J2">
        <v>152</v>
      </c>
      <c r="K2">
        <v>56</v>
      </c>
      <c r="L2">
        <v>54</v>
      </c>
      <c r="M2">
        <v>14</v>
      </c>
      <c r="N2">
        <v>46</v>
      </c>
      <c r="O2">
        <v>208</v>
      </c>
      <c r="P2">
        <v>20</v>
      </c>
      <c r="Q2">
        <v>5</v>
      </c>
      <c r="R2">
        <v>3</v>
      </c>
      <c r="S2">
        <v>4.83</v>
      </c>
      <c r="T2" s="2">
        <f aca="true" t="shared" si="0" ref="T2:T33">(4.61/0.73-U2)*I2/9</f>
        <v>86.43954177681648</v>
      </c>
      <c r="U2" s="1">
        <f aca="true" t="shared" si="1" ref="U2:U33">K2*9/I2/D2</f>
        <v>2.5604551920341394</v>
      </c>
      <c r="V2" s="1">
        <f>L2*9/I2/D2</f>
        <v>2.4690103637472065</v>
      </c>
      <c r="W2" s="1">
        <f aca="true" t="shared" si="2" ref="W2:W33">((0.162+0.324*1.28)*J2+(1.296-0.324*1.28)*M2+0.324*N2-0.274*I2)*9/I2/D2</f>
        <v>2.6578695387116436</v>
      </c>
      <c r="X2" s="1">
        <f aca="true" t="shared" si="3" ref="X2:X33">(9*1.04)*(0.326*I2+1.46*M2+0.324*N2-0.168*O2)/I2/D2</f>
        <v>3.2309784190205244</v>
      </c>
      <c r="Y2" s="3">
        <f aca="true" t="shared" si="4" ref="Y2:Y33">(G2/(G2+H2)-(S2-4.61)*0.107-0.5)*(G2+H2)</f>
        <v>5.482119999999999</v>
      </c>
      <c r="Z2" s="2">
        <f aca="true" t="shared" si="5" ref="Z2:Z33">(4.81*O2+5.14*N2+3.27*J2+3.16*(3*I2-O2))/E2</f>
        <v>104.85986206896551</v>
      </c>
      <c r="AA2" s="1">
        <f aca="true" t="shared" si="6" ref="AA2:AA33">4.46+0.095*(W2*D2)-0.113*(O2*9/I2)</f>
        <v>3.678946084942085</v>
      </c>
      <c r="AB2" s="2">
        <f aca="true" t="shared" si="7" ref="AB2:AB33">(4.61-U2)*I2/9</f>
        <v>47.185076023391815</v>
      </c>
    </row>
    <row r="3" spans="1:28" ht="12.75">
      <c r="A3" t="s">
        <v>53</v>
      </c>
      <c r="B3">
        <v>23</v>
      </c>
      <c r="C3" t="s">
        <v>25</v>
      </c>
      <c r="D3">
        <v>0.98</v>
      </c>
      <c r="E3">
        <v>30</v>
      </c>
      <c r="F3">
        <v>30</v>
      </c>
      <c r="G3">
        <v>18</v>
      </c>
      <c r="H3">
        <v>6</v>
      </c>
      <c r="I3">
        <v>211.1</v>
      </c>
      <c r="J3">
        <v>183</v>
      </c>
      <c r="K3">
        <v>67</v>
      </c>
      <c r="L3">
        <v>57</v>
      </c>
      <c r="M3">
        <v>15</v>
      </c>
      <c r="N3">
        <v>50</v>
      </c>
      <c r="O3">
        <v>245</v>
      </c>
      <c r="P3">
        <v>23</v>
      </c>
      <c r="Q3">
        <v>3</v>
      </c>
      <c r="R3">
        <v>1</v>
      </c>
      <c r="S3">
        <v>4.67</v>
      </c>
      <c r="T3" s="2">
        <f t="shared" si="0"/>
        <v>79.75609293945891</v>
      </c>
      <c r="U3" s="1">
        <f t="shared" si="1"/>
        <v>2.914761356935005</v>
      </c>
      <c r="V3" s="1">
        <f aca="true" t="shared" si="8" ref="V3:V66">L3*9/I3/D3</f>
        <v>2.4797223484372433</v>
      </c>
      <c r="W3" s="1">
        <f t="shared" si="2"/>
        <v>3.3549146840166673</v>
      </c>
      <c r="X3" s="1">
        <f t="shared" si="3"/>
        <v>2.9751858389968966</v>
      </c>
      <c r="Y3" s="3">
        <f t="shared" si="4"/>
        <v>5.8459200000000004</v>
      </c>
      <c r="Z3" s="2">
        <f t="shared" si="5"/>
        <v>108.69626666666666</v>
      </c>
      <c r="AA3" s="1">
        <f t="shared" si="6"/>
        <v>3.5920251719564185</v>
      </c>
      <c r="AB3" s="2">
        <f t="shared" si="7"/>
        <v>39.76276417233561</v>
      </c>
    </row>
    <row r="4" spans="1:28" ht="12.75">
      <c r="A4" t="s">
        <v>23</v>
      </c>
      <c r="B4">
        <v>38</v>
      </c>
      <c r="C4" t="s">
        <v>17</v>
      </c>
      <c r="D4">
        <v>0.94</v>
      </c>
      <c r="E4">
        <v>32</v>
      </c>
      <c r="F4">
        <v>32</v>
      </c>
      <c r="G4">
        <v>14</v>
      </c>
      <c r="H4">
        <v>9</v>
      </c>
      <c r="I4">
        <v>211</v>
      </c>
      <c r="J4">
        <v>184</v>
      </c>
      <c r="K4">
        <v>67</v>
      </c>
      <c r="L4">
        <v>56</v>
      </c>
      <c r="M4">
        <v>11</v>
      </c>
      <c r="N4">
        <v>56</v>
      </c>
      <c r="O4">
        <v>185</v>
      </c>
      <c r="P4">
        <v>25</v>
      </c>
      <c r="Q4">
        <v>0</v>
      </c>
      <c r="R4">
        <v>0</v>
      </c>
      <c r="S4">
        <v>3.72</v>
      </c>
      <c r="T4" s="2">
        <f t="shared" si="0"/>
        <v>76.77667670585188</v>
      </c>
      <c r="U4" s="1">
        <f t="shared" si="1"/>
        <v>3.040233941716245</v>
      </c>
      <c r="V4" s="1">
        <f t="shared" si="8"/>
        <v>2.5410910557628315</v>
      </c>
      <c r="W4" s="1">
        <f t="shared" si="2"/>
        <v>3.455001714228092</v>
      </c>
      <c r="X4" s="1">
        <f t="shared" si="3"/>
        <v>3.393554502369669</v>
      </c>
      <c r="Y4" s="3">
        <f t="shared" si="4"/>
        <v>4.690290000000002</v>
      </c>
      <c r="Z4" s="2">
        <f t="shared" si="5"/>
        <v>99.8453125</v>
      </c>
      <c r="AA4" s="1">
        <f t="shared" si="6"/>
        <v>3.8768491886255925</v>
      </c>
      <c r="AB4" s="2">
        <f t="shared" si="7"/>
        <v>36.802293144208036</v>
      </c>
    </row>
    <row r="5" spans="1:28" ht="12.75">
      <c r="A5" t="s">
        <v>11</v>
      </c>
      <c r="B5">
        <v>28</v>
      </c>
      <c r="C5" t="s">
        <v>7</v>
      </c>
      <c r="D5">
        <v>1.02</v>
      </c>
      <c r="E5">
        <v>33</v>
      </c>
      <c r="F5">
        <v>33</v>
      </c>
      <c r="G5">
        <v>15</v>
      </c>
      <c r="H5">
        <v>10</v>
      </c>
      <c r="I5">
        <v>233.1</v>
      </c>
      <c r="J5">
        <v>225</v>
      </c>
      <c r="K5">
        <v>92</v>
      </c>
      <c r="L5">
        <v>83</v>
      </c>
      <c r="M5">
        <v>27</v>
      </c>
      <c r="N5">
        <v>57</v>
      </c>
      <c r="O5">
        <v>178</v>
      </c>
      <c r="P5">
        <v>22</v>
      </c>
      <c r="Q5">
        <v>8</v>
      </c>
      <c r="R5">
        <v>0</v>
      </c>
      <c r="S5">
        <v>5.18</v>
      </c>
      <c r="T5" s="2">
        <f t="shared" si="0"/>
        <v>73.36419554123022</v>
      </c>
      <c r="U5" s="1">
        <f t="shared" si="1"/>
        <v>3.482474070709365</v>
      </c>
      <c r="V5" s="1">
        <f t="shared" si="8"/>
        <v>3.1417972594443184</v>
      </c>
      <c r="W5" s="1">
        <f t="shared" si="2"/>
        <v>4.093995003406767</v>
      </c>
      <c r="X5" s="1">
        <f t="shared" si="3"/>
        <v>4.093178287531229</v>
      </c>
      <c r="Y5" s="3">
        <f t="shared" si="4"/>
        <v>0.9752499999999997</v>
      </c>
      <c r="Z5" s="2">
        <f t="shared" si="5"/>
        <v>107.03690909090909</v>
      </c>
      <c r="AA5" s="1">
        <f t="shared" si="6"/>
        <v>4.080105799227799</v>
      </c>
      <c r="AB5" s="2">
        <f t="shared" si="7"/>
        <v>29.20292156862746</v>
      </c>
    </row>
    <row r="6" spans="1:28" ht="12.75">
      <c r="A6" t="s">
        <v>10</v>
      </c>
      <c r="B6">
        <v>27</v>
      </c>
      <c r="C6" t="s">
        <v>7</v>
      </c>
      <c r="D6">
        <v>1.02</v>
      </c>
      <c r="E6">
        <v>34</v>
      </c>
      <c r="F6">
        <v>34</v>
      </c>
      <c r="G6">
        <v>13</v>
      </c>
      <c r="H6">
        <v>12</v>
      </c>
      <c r="I6">
        <v>230.2</v>
      </c>
      <c r="J6">
        <v>198</v>
      </c>
      <c r="K6">
        <v>93</v>
      </c>
      <c r="L6">
        <v>83</v>
      </c>
      <c r="M6">
        <v>28</v>
      </c>
      <c r="N6">
        <v>57</v>
      </c>
      <c r="O6">
        <v>241</v>
      </c>
      <c r="P6">
        <v>22</v>
      </c>
      <c r="Q6">
        <v>4</v>
      </c>
      <c r="R6">
        <v>1</v>
      </c>
      <c r="S6">
        <v>3.74</v>
      </c>
      <c r="T6" s="2">
        <f t="shared" si="0"/>
        <v>70.3489479810189</v>
      </c>
      <c r="U6" s="1">
        <f t="shared" si="1"/>
        <v>3.5646752184800943</v>
      </c>
      <c r="V6" s="1">
        <f t="shared" si="8"/>
        <v>3.1813768078908367</v>
      </c>
      <c r="W6" s="1">
        <f t="shared" si="2"/>
        <v>3.612955486277916</v>
      </c>
      <c r="X6" s="1">
        <f t="shared" si="3"/>
        <v>3.743346246230898</v>
      </c>
      <c r="Y6" s="3">
        <f t="shared" si="4"/>
        <v>2.8272500000000007</v>
      </c>
      <c r="Z6" s="2">
        <f t="shared" si="5"/>
        <v>103.54076470588234</v>
      </c>
      <c r="AA6" s="1">
        <f t="shared" si="6"/>
        <v>3.745382093831451</v>
      </c>
      <c r="AB6" s="2">
        <f t="shared" si="7"/>
        <v>26.73708496732026</v>
      </c>
    </row>
    <row r="7" spans="1:28" ht="12.75">
      <c r="A7" t="s">
        <v>38</v>
      </c>
      <c r="B7">
        <v>26</v>
      </c>
      <c r="C7" t="s">
        <v>25</v>
      </c>
      <c r="D7">
        <v>0.98</v>
      </c>
      <c r="E7">
        <v>32</v>
      </c>
      <c r="F7">
        <v>32</v>
      </c>
      <c r="G7">
        <v>14</v>
      </c>
      <c r="H7">
        <v>11</v>
      </c>
      <c r="I7">
        <v>211</v>
      </c>
      <c r="J7">
        <v>152</v>
      </c>
      <c r="K7">
        <v>77</v>
      </c>
      <c r="L7">
        <v>75</v>
      </c>
      <c r="M7">
        <v>24</v>
      </c>
      <c r="N7">
        <v>100</v>
      </c>
      <c r="O7">
        <v>266</v>
      </c>
      <c r="P7">
        <v>22</v>
      </c>
      <c r="Q7">
        <v>4</v>
      </c>
      <c r="R7">
        <v>2</v>
      </c>
      <c r="S7">
        <v>4.53</v>
      </c>
      <c r="T7" s="2">
        <f t="shared" si="0"/>
        <v>69.48184387910418</v>
      </c>
      <c r="U7" s="1">
        <f t="shared" si="1"/>
        <v>3.3513879485443465</v>
      </c>
      <c r="V7" s="1">
        <f t="shared" si="8"/>
        <v>3.264338910919818</v>
      </c>
      <c r="W7" s="1">
        <f t="shared" si="2"/>
        <v>3.629864783828223</v>
      </c>
      <c r="X7" s="1">
        <f t="shared" si="3"/>
        <v>4.143513299158526</v>
      </c>
      <c r="Y7" s="3">
        <f t="shared" si="4"/>
        <v>1.7140000000000017</v>
      </c>
      <c r="Z7" s="2">
        <f t="shared" si="5"/>
        <v>107.81937500000001</v>
      </c>
      <c r="AA7" s="1">
        <f t="shared" si="6"/>
        <v>3.515845624644549</v>
      </c>
      <c r="AB7" s="2">
        <f t="shared" si="7"/>
        <v>29.507460317460325</v>
      </c>
    </row>
    <row r="8" spans="1:28" ht="12.75">
      <c r="A8" t="s">
        <v>16</v>
      </c>
      <c r="B8">
        <v>35</v>
      </c>
      <c r="C8" t="s">
        <v>17</v>
      </c>
      <c r="D8">
        <v>0.94</v>
      </c>
      <c r="E8">
        <v>33</v>
      </c>
      <c r="F8">
        <v>33</v>
      </c>
      <c r="G8">
        <v>16</v>
      </c>
      <c r="H8">
        <v>13</v>
      </c>
      <c r="I8">
        <v>218.1</v>
      </c>
      <c r="J8">
        <v>175</v>
      </c>
      <c r="K8">
        <v>82</v>
      </c>
      <c r="L8">
        <v>75</v>
      </c>
      <c r="M8">
        <v>24</v>
      </c>
      <c r="N8">
        <v>98</v>
      </c>
      <c r="O8">
        <v>177</v>
      </c>
      <c r="P8">
        <v>20</v>
      </c>
      <c r="Q8">
        <v>2</v>
      </c>
      <c r="R8">
        <v>2</v>
      </c>
      <c r="S8">
        <v>3.3</v>
      </c>
      <c r="T8" s="2">
        <f t="shared" si="0"/>
        <v>65.80111726416011</v>
      </c>
      <c r="U8" s="1">
        <f t="shared" si="1"/>
        <v>3.5997541631303234</v>
      </c>
      <c r="V8" s="1">
        <f t="shared" si="8"/>
        <v>3.292458076033832</v>
      </c>
      <c r="W8" s="1">
        <f t="shared" si="2"/>
        <v>4.129590564546812</v>
      </c>
      <c r="X8" s="1">
        <f t="shared" si="3"/>
        <v>4.937934853229536</v>
      </c>
      <c r="Y8" s="3">
        <f t="shared" si="4"/>
        <v>5.56493</v>
      </c>
      <c r="Z8" s="2">
        <f t="shared" si="5"/>
        <v>104.10933333333334</v>
      </c>
      <c r="AA8" s="1">
        <f t="shared" si="6"/>
        <v>4.00342168088033</v>
      </c>
      <c r="AB8" s="2">
        <f t="shared" si="7"/>
        <v>24.48162411347517</v>
      </c>
    </row>
    <row r="9" spans="1:28" ht="12.75">
      <c r="A9" t="s">
        <v>61</v>
      </c>
      <c r="B9">
        <v>24</v>
      </c>
      <c r="C9" t="s">
        <v>50</v>
      </c>
      <c r="D9">
        <v>1.03</v>
      </c>
      <c r="E9">
        <v>29</v>
      </c>
      <c r="F9">
        <v>28</v>
      </c>
      <c r="G9">
        <v>10</v>
      </c>
      <c r="H9">
        <v>9</v>
      </c>
      <c r="I9">
        <v>180.2</v>
      </c>
      <c r="J9">
        <v>140</v>
      </c>
      <c r="K9">
        <v>65</v>
      </c>
      <c r="L9">
        <v>57</v>
      </c>
      <c r="M9">
        <v>12</v>
      </c>
      <c r="N9">
        <v>68</v>
      </c>
      <c r="O9">
        <v>172</v>
      </c>
      <c r="P9">
        <v>21</v>
      </c>
      <c r="Q9">
        <v>1</v>
      </c>
      <c r="R9">
        <v>1</v>
      </c>
      <c r="S9">
        <v>4.61</v>
      </c>
      <c r="T9" s="2">
        <f t="shared" si="0"/>
        <v>63.3349086019122</v>
      </c>
      <c r="U9" s="1">
        <f t="shared" si="1"/>
        <v>3.1518377638653923</v>
      </c>
      <c r="V9" s="1">
        <f t="shared" si="8"/>
        <v>2.7639192698511903</v>
      </c>
      <c r="W9" s="1">
        <f t="shared" si="2"/>
        <v>3.1020561835285503</v>
      </c>
      <c r="X9" s="1">
        <f t="shared" si="3"/>
        <v>3.4998611682811975</v>
      </c>
      <c r="Y9" s="3">
        <f t="shared" si="4"/>
        <v>0.49999999999999944</v>
      </c>
      <c r="Z9" s="2">
        <f t="shared" si="5"/>
        <v>96.53158620689655</v>
      </c>
      <c r="AA9" s="1">
        <f t="shared" si="6"/>
        <v>3.7928147769145393</v>
      </c>
      <c r="AB9" s="2">
        <f t="shared" si="7"/>
        <v>29.195648327939594</v>
      </c>
    </row>
    <row r="10" spans="1:28" ht="12.75">
      <c r="A10" t="s">
        <v>47</v>
      </c>
      <c r="B10">
        <v>26</v>
      </c>
      <c r="C10" t="s">
        <v>48</v>
      </c>
      <c r="D10">
        <v>1.01</v>
      </c>
      <c r="E10">
        <v>31</v>
      </c>
      <c r="F10">
        <v>31</v>
      </c>
      <c r="G10">
        <v>10</v>
      </c>
      <c r="H10">
        <v>9</v>
      </c>
      <c r="I10">
        <v>197.1</v>
      </c>
      <c r="J10">
        <v>171</v>
      </c>
      <c r="K10">
        <v>77</v>
      </c>
      <c r="L10">
        <v>72</v>
      </c>
      <c r="M10">
        <v>24</v>
      </c>
      <c r="N10">
        <v>76</v>
      </c>
      <c r="O10">
        <v>147</v>
      </c>
      <c r="P10">
        <v>21</v>
      </c>
      <c r="Q10">
        <v>1</v>
      </c>
      <c r="R10">
        <v>0</v>
      </c>
      <c r="S10">
        <v>4.1</v>
      </c>
      <c r="T10" s="2">
        <f t="shared" si="0"/>
        <v>62.06237623762378</v>
      </c>
      <c r="U10" s="1">
        <f t="shared" si="1"/>
        <v>3.4811700348117003</v>
      </c>
      <c r="V10" s="1">
        <f t="shared" si="8"/>
        <v>3.2551200325512006</v>
      </c>
      <c r="W10" s="1">
        <f t="shared" si="2"/>
        <v>4.086461413264613</v>
      </c>
      <c r="X10" s="1">
        <f t="shared" si="3"/>
        <v>4.665287942492879</v>
      </c>
      <c r="Y10" s="3">
        <f t="shared" si="4"/>
        <v>1.5368300000000017</v>
      </c>
      <c r="Z10" s="2">
        <f t="shared" si="5"/>
        <v>98.73767741935484</v>
      </c>
      <c r="AA10" s="1">
        <f t="shared" si="6"/>
        <v>4.093602821917808</v>
      </c>
      <c r="AB10" s="2">
        <f t="shared" si="7"/>
        <v>24.721376237623772</v>
      </c>
    </row>
    <row r="11" spans="1:28" ht="12.75">
      <c r="A11" t="s">
        <v>72</v>
      </c>
      <c r="B11">
        <v>37</v>
      </c>
      <c r="C11" t="s">
        <v>50</v>
      </c>
      <c r="D11">
        <v>1.03</v>
      </c>
      <c r="E11">
        <v>24</v>
      </c>
      <c r="F11">
        <v>24</v>
      </c>
      <c r="G11">
        <v>8</v>
      </c>
      <c r="H11">
        <v>9</v>
      </c>
      <c r="I11">
        <v>168</v>
      </c>
      <c r="J11">
        <v>144</v>
      </c>
      <c r="K11">
        <v>58</v>
      </c>
      <c r="L11">
        <v>55</v>
      </c>
      <c r="M11">
        <v>17</v>
      </c>
      <c r="N11">
        <v>32</v>
      </c>
      <c r="O11">
        <v>194</v>
      </c>
      <c r="P11">
        <v>16</v>
      </c>
      <c r="Q11">
        <v>3</v>
      </c>
      <c r="R11">
        <v>2</v>
      </c>
      <c r="S11">
        <v>3.46</v>
      </c>
      <c r="T11" s="2">
        <f t="shared" si="0"/>
        <v>61.57059892716231</v>
      </c>
      <c r="U11" s="1">
        <f t="shared" si="1"/>
        <v>3.016643550624133</v>
      </c>
      <c r="V11" s="1">
        <f t="shared" si="8"/>
        <v>2.860610263522885</v>
      </c>
      <c r="W11" s="1">
        <f t="shared" si="2"/>
        <v>3.2436948682385567</v>
      </c>
      <c r="X11" s="1">
        <f t="shared" si="3"/>
        <v>3.102907073509015</v>
      </c>
      <c r="Y11" s="3">
        <f t="shared" si="4"/>
        <v>1.5918499999999998</v>
      </c>
      <c r="Z11" s="2">
        <f t="shared" si="5"/>
        <v>106.17083333333333</v>
      </c>
      <c r="AA11" s="1">
        <f t="shared" si="6"/>
        <v>3.6030026857142854</v>
      </c>
      <c r="AB11" s="2">
        <f t="shared" si="7"/>
        <v>29.742653721682853</v>
      </c>
    </row>
    <row r="12" spans="1:28" ht="12.75">
      <c r="A12" t="s">
        <v>39</v>
      </c>
      <c r="B12">
        <v>22</v>
      </c>
      <c r="C12" t="s">
        <v>25</v>
      </c>
      <c r="D12">
        <v>0.98</v>
      </c>
      <c r="E12">
        <v>32</v>
      </c>
      <c r="F12">
        <v>32</v>
      </c>
      <c r="G12">
        <v>13</v>
      </c>
      <c r="H12">
        <v>11</v>
      </c>
      <c r="I12">
        <v>214</v>
      </c>
      <c r="J12">
        <v>188</v>
      </c>
      <c r="K12">
        <v>88</v>
      </c>
      <c r="L12">
        <v>74</v>
      </c>
      <c r="M12">
        <v>9</v>
      </c>
      <c r="N12">
        <v>94</v>
      </c>
      <c r="O12">
        <v>168</v>
      </c>
      <c r="P12">
        <v>21</v>
      </c>
      <c r="Q12">
        <v>3</v>
      </c>
      <c r="R12">
        <v>1</v>
      </c>
      <c r="S12">
        <v>4.53</v>
      </c>
      <c r="T12" s="2">
        <f t="shared" si="0"/>
        <v>60.36237691423604</v>
      </c>
      <c r="U12" s="1">
        <f t="shared" si="1"/>
        <v>3.7764638565706656</v>
      </c>
      <c r="V12" s="1">
        <f t="shared" si="8"/>
        <v>3.175662788479878</v>
      </c>
      <c r="W12" s="1">
        <f t="shared" si="2"/>
        <v>3.7839687201983603</v>
      </c>
      <c r="X12" s="1">
        <f t="shared" si="3"/>
        <v>3.7996994087354565</v>
      </c>
      <c r="Y12" s="3">
        <f t="shared" si="4"/>
        <v>1.2054399999999994</v>
      </c>
      <c r="Z12" s="2">
        <f t="shared" si="5"/>
        <v>106.37</v>
      </c>
      <c r="AA12" s="1">
        <f t="shared" si="6"/>
        <v>4.013894964485981</v>
      </c>
      <c r="AB12" s="2">
        <f t="shared" si="7"/>
        <v>19.819637188208624</v>
      </c>
    </row>
    <row r="13" spans="1:28" ht="12.75">
      <c r="A13" t="s">
        <v>54</v>
      </c>
      <c r="B13">
        <v>32</v>
      </c>
      <c r="C13" t="s">
        <v>50</v>
      </c>
      <c r="D13">
        <v>1.03</v>
      </c>
      <c r="E13">
        <v>36</v>
      </c>
      <c r="F13">
        <v>29</v>
      </c>
      <c r="G13">
        <v>10</v>
      </c>
      <c r="H13">
        <v>9</v>
      </c>
      <c r="I13">
        <v>193.1</v>
      </c>
      <c r="J13">
        <v>197</v>
      </c>
      <c r="K13">
        <v>85</v>
      </c>
      <c r="L13">
        <v>76</v>
      </c>
      <c r="M13">
        <v>13</v>
      </c>
      <c r="N13">
        <v>60</v>
      </c>
      <c r="O13">
        <v>142</v>
      </c>
      <c r="P13">
        <v>17</v>
      </c>
      <c r="Q13">
        <v>2</v>
      </c>
      <c r="R13">
        <v>1</v>
      </c>
      <c r="S13">
        <v>4.86</v>
      </c>
      <c r="T13" s="2">
        <f t="shared" si="0"/>
        <v>52.96903104727285</v>
      </c>
      <c r="U13" s="1">
        <f t="shared" si="1"/>
        <v>3.8462892107816766</v>
      </c>
      <c r="V13" s="1">
        <f t="shared" si="8"/>
        <v>3.439035059051852</v>
      </c>
      <c r="W13" s="1">
        <f t="shared" si="2"/>
        <v>4.144991125881756</v>
      </c>
      <c r="X13" s="1">
        <f t="shared" si="3"/>
        <v>3.6478742640515254</v>
      </c>
      <c r="Y13" s="3">
        <f t="shared" si="4"/>
        <v>-0.00825000000000048</v>
      </c>
      <c r="Z13" s="2">
        <f t="shared" si="5"/>
        <v>83.81883333333333</v>
      </c>
      <c r="AA13" s="1">
        <f t="shared" si="6"/>
        <v>4.117715812532367</v>
      </c>
      <c r="AB13" s="2">
        <f t="shared" si="7"/>
        <v>16.385839266450922</v>
      </c>
    </row>
    <row r="14" spans="1:28" ht="12.75">
      <c r="A14" t="s">
        <v>43</v>
      </c>
      <c r="B14">
        <v>27</v>
      </c>
      <c r="C14" t="s">
        <v>44</v>
      </c>
      <c r="D14">
        <v>0.95</v>
      </c>
      <c r="E14">
        <v>31</v>
      </c>
      <c r="F14">
        <v>31</v>
      </c>
      <c r="G14">
        <v>17</v>
      </c>
      <c r="H14">
        <v>12</v>
      </c>
      <c r="I14">
        <v>216</v>
      </c>
      <c r="J14">
        <v>211</v>
      </c>
      <c r="K14">
        <v>94</v>
      </c>
      <c r="L14">
        <v>90</v>
      </c>
      <c r="M14">
        <v>16</v>
      </c>
      <c r="N14">
        <v>61</v>
      </c>
      <c r="O14">
        <v>134</v>
      </c>
      <c r="P14">
        <v>18</v>
      </c>
      <c r="Q14">
        <v>4</v>
      </c>
      <c r="R14">
        <v>0</v>
      </c>
      <c r="S14">
        <v>3.4</v>
      </c>
      <c r="T14" s="2">
        <f t="shared" si="0"/>
        <v>52.61427541456383</v>
      </c>
      <c r="U14" s="1">
        <f t="shared" si="1"/>
        <v>4.12280701754386</v>
      </c>
      <c r="V14" s="1">
        <f t="shared" si="8"/>
        <v>3.947368421052632</v>
      </c>
      <c r="W14" s="1">
        <f t="shared" si="2"/>
        <v>4.226684210526317</v>
      </c>
      <c r="X14" s="1">
        <f t="shared" si="3"/>
        <v>4.152154385964912</v>
      </c>
      <c r="Y14" s="3">
        <f t="shared" si="4"/>
        <v>6.254630000000001</v>
      </c>
      <c r="Z14" s="2">
        <f t="shared" si="5"/>
        <v>105.55774193548388</v>
      </c>
      <c r="AA14" s="1">
        <f t="shared" si="6"/>
        <v>4.210541583333333</v>
      </c>
      <c r="AB14" s="2">
        <f t="shared" si="7"/>
        <v>11.692631578947378</v>
      </c>
    </row>
    <row r="15" spans="1:28" ht="12.75">
      <c r="A15" t="s">
        <v>20</v>
      </c>
      <c r="B15">
        <v>37</v>
      </c>
      <c r="C15" t="s">
        <v>21</v>
      </c>
      <c r="D15">
        <v>0.99</v>
      </c>
      <c r="E15">
        <v>34</v>
      </c>
      <c r="F15">
        <v>33</v>
      </c>
      <c r="G15">
        <v>18</v>
      </c>
      <c r="H15">
        <v>9</v>
      </c>
      <c r="I15">
        <v>220.2</v>
      </c>
      <c r="J15">
        <v>220</v>
      </c>
      <c r="K15">
        <v>101</v>
      </c>
      <c r="L15">
        <v>95</v>
      </c>
      <c r="M15">
        <v>20</v>
      </c>
      <c r="N15">
        <v>55</v>
      </c>
      <c r="O15">
        <v>153</v>
      </c>
      <c r="P15">
        <v>21</v>
      </c>
      <c r="Q15">
        <v>0</v>
      </c>
      <c r="R15">
        <v>0</v>
      </c>
      <c r="S15">
        <v>6.18</v>
      </c>
      <c r="T15" s="2">
        <f t="shared" si="0"/>
        <v>52.488473778884746</v>
      </c>
      <c r="U15" s="1">
        <f t="shared" si="1"/>
        <v>4.169763025348857</v>
      </c>
      <c r="V15" s="1">
        <f t="shared" si="8"/>
        <v>3.922054330773677</v>
      </c>
      <c r="W15" s="1">
        <f t="shared" si="2"/>
        <v>4.210601932127817</v>
      </c>
      <c r="X15" s="1">
        <f t="shared" si="3"/>
        <v>3.9974092973330033</v>
      </c>
      <c r="Y15" s="3">
        <f t="shared" si="4"/>
        <v>-0.03573000000000026</v>
      </c>
      <c r="Z15" s="2">
        <f t="shared" si="5"/>
        <v>98.29547058823528</v>
      </c>
      <c r="AA15" s="1">
        <f t="shared" si="6"/>
        <v>4.149372234332424</v>
      </c>
      <c r="AB15" s="2">
        <f t="shared" si="7"/>
        <v>10.771131313131308</v>
      </c>
    </row>
    <row r="16" spans="1:28" ht="12.75">
      <c r="A16" t="s">
        <v>2</v>
      </c>
      <c r="B16">
        <v>29</v>
      </c>
      <c r="C16" t="s">
        <v>3</v>
      </c>
      <c r="D16">
        <v>0.99</v>
      </c>
      <c r="E16">
        <v>35</v>
      </c>
      <c r="F16">
        <v>35</v>
      </c>
      <c r="G16">
        <v>14</v>
      </c>
      <c r="H16">
        <v>12</v>
      </c>
      <c r="I16">
        <v>222</v>
      </c>
      <c r="J16">
        <v>210</v>
      </c>
      <c r="K16">
        <v>103</v>
      </c>
      <c r="L16">
        <v>99</v>
      </c>
      <c r="M16">
        <v>19</v>
      </c>
      <c r="N16">
        <v>68</v>
      </c>
      <c r="O16">
        <v>169</v>
      </c>
      <c r="P16">
        <v>23</v>
      </c>
      <c r="Q16">
        <v>5</v>
      </c>
      <c r="R16">
        <v>3</v>
      </c>
      <c r="S16">
        <v>4.29</v>
      </c>
      <c r="T16" s="2">
        <f t="shared" si="0"/>
        <v>51.731285457312886</v>
      </c>
      <c r="U16" s="1">
        <f t="shared" si="1"/>
        <v>4.217854217854217</v>
      </c>
      <c r="V16" s="1">
        <f t="shared" si="8"/>
        <v>4.0540540540540535</v>
      </c>
      <c r="W16" s="1">
        <f t="shared" si="2"/>
        <v>4.056491400491401</v>
      </c>
      <c r="X16" s="1">
        <f t="shared" si="3"/>
        <v>3.992714168714168</v>
      </c>
      <c r="Y16" s="3">
        <f t="shared" si="4"/>
        <v>1.8902400000000006</v>
      </c>
      <c r="Z16" s="2">
        <f t="shared" si="5"/>
        <v>97.70371428571428</v>
      </c>
      <c r="AA16" s="1">
        <f t="shared" si="6"/>
        <v>4.067310313513513</v>
      </c>
      <c r="AB16" s="2">
        <f t="shared" si="7"/>
        <v>9.672929292929314</v>
      </c>
    </row>
    <row r="17" spans="1:28" ht="12.75">
      <c r="A17" t="s">
        <v>31</v>
      </c>
      <c r="B17">
        <v>26</v>
      </c>
      <c r="C17" t="s">
        <v>3</v>
      </c>
      <c r="D17">
        <v>0.99</v>
      </c>
      <c r="E17">
        <v>32</v>
      </c>
      <c r="F17">
        <v>32</v>
      </c>
      <c r="G17">
        <v>14</v>
      </c>
      <c r="H17">
        <v>12</v>
      </c>
      <c r="I17">
        <v>208.2</v>
      </c>
      <c r="J17">
        <v>196</v>
      </c>
      <c r="K17">
        <v>94</v>
      </c>
      <c r="L17">
        <v>84</v>
      </c>
      <c r="M17">
        <v>22</v>
      </c>
      <c r="N17">
        <v>62</v>
      </c>
      <c r="O17">
        <v>133</v>
      </c>
      <c r="P17">
        <v>19</v>
      </c>
      <c r="Q17">
        <v>1</v>
      </c>
      <c r="R17">
        <v>1</v>
      </c>
      <c r="S17">
        <v>5</v>
      </c>
      <c r="T17" s="2">
        <f t="shared" si="0"/>
        <v>51.139089525390915</v>
      </c>
      <c r="U17" s="1">
        <f t="shared" si="1"/>
        <v>4.104445026635228</v>
      </c>
      <c r="V17" s="1">
        <f t="shared" si="8"/>
        <v>3.6678019386953107</v>
      </c>
      <c r="W17" s="1">
        <f t="shared" si="2"/>
        <v>4.168477862195442</v>
      </c>
      <c r="X17" s="1">
        <f t="shared" si="3"/>
        <v>4.4383323727185395</v>
      </c>
      <c r="Y17" s="3">
        <f t="shared" si="4"/>
        <v>-0.08497999999999895</v>
      </c>
      <c r="Z17" s="2">
        <f t="shared" si="5"/>
        <v>98.52456249999999</v>
      </c>
      <c r="AA17" s="1">
        <f t="shared" si="6"/>
        <v>4.202376755043228</v>
      </c>
      <c r="AB17" s="2">
        <f t="shared" si="7"/>
        <v>11.695171717171725</v>
      </c>
    </row>
    <row r="18" spans="1:28" ht="12.75">
      <c r="A18" t="s">
        <v>18</v>
      </c>
      <c r="B18">
        <v>33</v>
      </c>
      <c r="C18" t="s">
        <v>19</v>
      </c>
      <c r="D18">
        <v>0.96</v>
      </c>
      <c r="E18">
        <v>33</v>
      </c>
      <c r="F18">
        <v>33</v>
      </c>
      <c r="G18">
        <v>16</v>
      </c>
      <c r="H18">
        <v>10</v>
      </c>
      <c r="I18">
        <v>204.2</v>
      </c>
      <c r="J18">
        <v>204</v>
      </c>
      <c r="K18">
        <v>90</v>
      </c>
      <c r="L18">
        <v>86</v>
      </c>
      <c r="M18">
        <v>26</v>
      </c>
      <c r="N18">
        <v>65</v>
      </c>
      <c r="O18">
        <v>111</v>
      </c>
      <c r="P18">
        <v>20</v>
      </c>
      <c r="Q18">
        <v>2</v>
      </c>
      <c r="R18">
        <v>2</v>
      </c>
      <c r="S18">
        <v>4.48</v>
      </c>
      <c r="T18" s="2">
        <f t="shared" si="0"/>
        <v>49.531887366818886</v>
      </c>
      <c r="U18" s="1">
        <f t="shared" si="1"/>
        <v>4.131978452497552</v>
      </c>
      <c r="V18" s="1">
        <f t="shared" si="8"/>
        <v>3.948334965719883</v>
      </c>
      <c r="W18" s="1">
        <f t="shared" si="2"/>
        <v>4.851556072477964</v>
      </c>
      <c r="X18" s="1">
        <f t="shared" si="3"/>
        <v>5.106154260528894</v>
      </c>
      <c r="Y18" s="3">
        <f t="shared" si="4"/>
        <v>3.3616600000000005</v>
      </c>
      <c r="Z18" s="2">
        <f t="shared" si="5"/>
        <v>94.54987878787878</v>
      </c>
      <c r="AA18" s="1">
        <f t="shared" si="6"/>
        <v>4.349636252693438</v>
      </c>
      <c r="AB18" s="2">
        <f t="shared" si="7"/>
        <v>10.84577777777778</v>
      </c>
    </row>
    <row r="19" spans="1:28" ht="12.75">
      <c r="A19" t="s">
        <v>68</v>
      </c>
      <c r="B19">
        <v>21</v>
      </c>
      <c r="C19" t="s">
        <v>33</v>
      </c>
      <c r="D19">
        <v>0.96</v>
      </c>
      <c r="E19">
        <v>27</v>
      </c>
      <c r="F19">
        <v>27</v>
      </c>
      <c r="G19">
        <v>14</v>
      </c>
      <c r="H19">
        <v>6</v>
      </c>
      <c r="I19">
        <v>160.2</v>
      </c>
      <c r="J19">
        <v>148</v>
      </c>
      <c r="K19">
        <v>61</v>
      </c>
      <c r="L19">
        <v>59</v>
      </c>
      <c r="M19">
        <v>13</v>
      </c>
      <c r="N19">
        <v>58</v>
      </c>
      <c r="O19">
        <v>142</v>
      </c>
      <c r="P19">
        <v>16</v>
      </c>
      <c r="Q19">
        <v>2</v>
      </c>
      <c r="R19">
        <v>2</v>
      </c>
      <c r="S19">
        <v>4.56</v>
      </c>
      <c r="T19" s="2">
        <f t="shared" si="0"/>
        <v>48.86655251141553</v>
      </c>
      <c r="U19" s="1">
        <f t="shared" si="1"/>
        <v>3.5697565543071166</v>
      </c>
      <c r="V19" s="1">
        <f t="shared" si="8"/>
        <v>3.452715355805244</v>
      </c>
      <c r="W19" s="1">
        <f t="shared" si="2"/>
        <v>4.196418539325843</v>
      </c>
      <c r="X19" s="1">
        <f t="shared" si="3"/>
        <v>4.025447565543071</v>
      </c>
      <c r="Y19" s="3">
        <f t="shared" si="4"/>
        <v>4.107000000000001</v>
      </c>
      <c r="Z19" s="2">
        <f t="shared" si="5"/>
        <v>93.8917037037037</v>
      </c>
      <c r="AA19" s="1">
        <f t="shared" si="6"/>
        <v>3.9412526966292134</v>
      </c>
      <c r="AB19" s="2">
        <f t="shared" si="7"/>
        <v>18.51633333333333</v>
      </c>
    </row>
    <row r="20" spans="1:28" ht="12.75">
      <c r="A20" t="s">
        <v>57</v>
      </c>
      <c r="B20">
        <v>29</v>
      </c>
      <c r="C20" t="s">
        <v>33</v>
      </c>
      <c r="D20">
        <v>0.96</v>
      </c>
      <c r="E20">
        <v>29</v>
      </c>
      <c r="F20">
        <v>29</v>
      </c>
      <c r="G20">
        <v>14</v>
      </c>
      <c r="H20">
        <v>9</v>
      </c>
      <c r="I20">
        <v>190.2</v>
      </c>
      <c r="J20">
        <v>172</v>
      </c>
      <c r="K20">
        <v>82</v>
      </c>
      <c r="L20">
        <v>76</v>
      </c>
      <c r="M20">
        <v>16</v>
      </c>
      <c r="N20">
        <v>61</v>
      </c>
      <c r="O20">
        <v>151</v>
      </c>
      <c r="P20">
        <v>19</v>
      </c>
      <c r="Q20">
        <v>3</v>
      </c>
      <c r="R20">
        <v>0</v>
      </c>
      <c r="S20">
        <v>4.9</v>
      </c>
      <c r="T20" s="2">
        <f t="shared" si="0"/>
        <v>48.04178082191781</v>
      </c>
      <c r="U20" s="1">
        <f t="shared" si="1"/>
        <v>4.041798107255521</v>
      </c>
      <c r="V20" s="1">
        <f t="shared" si="8"/>
        <v>3.746056782334385</v>
      </c>
      <c r="W20" s="1">
        <f t="shared" si="2"/>
        <v>3.9898225552050484</v>
      </c>
      <c r="X20" s="1">
        <f t="shared" si="3"/>
        <v>4.088705047318612</v>
      </c>
      <c r="Y20" s="3">
        <f t="shared" si="4"/>
        <v>1.7863100000000007</v>
      </c>
      <c r="Z20" s="2">
        <f t="shared" si="5"/>
        <v>100.97331034482758</v>
      </c>
      <c r="AA20" s="1">
        <f t="shared" si="6"/>
        <v>4.016474340694006</v>
      </c>
      <c r="AB20" s="2">
        <f t="shared" si="7"/>
        <v>12.007999999999997</v>
      </c>
    </row>
    <row r="21" spans="1:28" ht="12.75">
      <c r="A21" t="s">
        <v>8</v>
      </c>
      <c r="B21">
        <v>29</v>
      </c>
      <c r="C21" t="s">
        <v>1</v>
      </c>
      <c r="D21">
        <v>0.99</v>
      </c>
      <c r="E21">
        <v>34</v>
      </c>
      <c r="F21">
        <v>34</v>
      </c>
      <c r="G21">
        <v>21</v>
      </c>
      <c r="H21">
        <v>7</v>
      </c>
      <c r="I21">
        <v>212.1</v>
      </c>
      <c r="J21">
        <v>177</v>
      </c>
      <c r="K21">
        <v>101</v>
      </c>
      <c r="L21">
        <v>90</v>
      </c>
      <c r="M21">
        <v>17</v>
      </c>
      <c r="N21">
        <v>102</v>
      </c>
      <c r="O21">
        <v>149</v>
      </c>
      <c r="P21">
        <v>19</v>
      </c>
      <c r="Q21">
        <v>1</v>
      </c>
      <c r="R21">
        <v>1</v>
      </c>
      <c r="S21">
        <v>5.68</v>
      </c>
      <c r="T21" s="2">
        <f t="shared" si="0"/>
        <v>46.804912135049136</v>
      </c>
      <c r="U21" s="1">
        <f t="shared" si="1"/>
        <v>4.329004329004329</v>
      </c>
      <c r="V21" s="1">
        <f t="shared" si="8"/>
        <v>3.8575286100038575</v>
      </c>
      <c r="W21" s="1">
        <f t="shared" si="2"/>
        <v>3.9429857271441437</v>
      </c>
      <c r="X21" s="1">
        <f t="shared" si="3"/>
        <v>4.545875616133042</v>
      </c>
      <c r="Y21" s="3">
        <f t="shared" si="4"/>
        <v>3.7942800000000005</v>
      </c>
      <c r="Z21" s="2">
        <f t="shared" si="5"/>
        <v>98.81258823529411</v>
      </c>
      <c r="AA21" s="1">
        <f t="shared" si="6"/>
        <v>4.116396506364922</v>
      </c>
      <c r="AB21" s="2">
        <f t="shared" si="7"/>
        <v>6.622131313131321</v>
      </c>
    </row>
    <row r="22" spans="1:28" ht="12.75">
      <c r="A22" t="s">
        <v>65</v>
      </c>
      <c r="B22">
        <v>29</v>
      </c>
      <c r="C22" t="s">
        <v>21</v>
      </c>
      <c r="D22">
        <v>0.99</v>
      </c>
      <c r="E22">
        <v>27</v>
      </c>
      <c r="F22">
        <v>27</v>
      </c>
      <c r="G22">
        <v>11</v>
      </c>
      <c r="H22">
        <v>8</v>
      </c>
      <c r="I22">
        <v>172.1</v>
      </c>
      <c r="J22">
        <v>164</v>
      </c>
      <c r="K22">
        <v>76</v>
      </c>
      <c r="L22">
        <v>72</v>
      </c>
      <c r="M22">
        <v>20</v>
      </c>
      <c r="N22">
        <v>39</v>
      </c>
      <c r="O22">
        <v>120</v>
      </c>
      <c r="P22">
        <v>15</v>
      </c>
      <c r="Q22">
        <v>5</v>
      </c>
      <c r="R22">
        <v>3</v>
      </c>
      <c r="S22">
        <v>5.48</v>
      </c>
      <c r="T22" s="2">
        <f t="shared" si="0"/>
        <v>43.990466306904665</v>
      </c>
      <c r="U22" s="1">
        <f t="shared" si="1"/>
        <v>4.01457926152871</v>
      </c>
      <c r="V22" s="1">
        <f t="shared" si="8"/>
        <v>3.8032856161850934</v>
      </c>
      <c r="W22" s="1">
        <f t="shared" si="2"/>
        <v>4.103759970418889</v>
      </c>
      <c r="X22" s="1">
        <f t="shared" si="3"/>
        <v>4.272982092863557</v>
      </c>
      <c r="Y22" s="3">
        <f t="shared" si="4"/>
        <v>-0.26870999999999967</v>
      </c>
      <c r="Z22" s="2">
        <f t="shared" si="5"/>
        <v>95.04622222222221</v>
      </c>
      <c r="AA22" s="1">
        <f t="shared" si="6"/>
        <v>4.136836022080185</v>
      </c>
      <c r="AB22" s="2">
        <f t="shared" si="7"/>
        <v>11.38576767676767</v>
      </c>
    </row>
    <row r="23" spans="1:28" ht="12.75">
      <c r="A23" t="s">
        <v>73</v>
      </c>
      <c r="B23">
        <v>23</v>
      </c>
      <c r="C23" t="s">
        <v>33</v>
      </c>
      <c r="D23">
        <v>0.96</v>
      </c>
      <c r="E23">
        <v>24</v>
      </c>
      <c r="F23">
        <v>23</v>
      </c>
      <c r="G23">
        <v>9</v>
      </c>
      <c r="H23">
        <v>8</v>
      </c>
      <c r="I23">
        <v>142</v>
      </c>
      <c r="J23">
        <v>132</v>
      </c>
      <c r="K23">
        <v>54</v>
      </c>
      <c r="L23">
        <v>48</v>
      </c>
      <c r="M23">
        <v>9</v>
      </c>
      <c r="N23">
        <v>56</v>
      </c>
      <c r="O23">
        <v>152</v>
      </c>
      <c r="P23">
        <v>15</v>
      </c>
      <c r="Q23">
        <v>0</v>
      </c>
      <c r="R23">
        <v>0</v>
      </c>
      <c r="S23">
        <v>5.26</v>
      </c>
      <c r="T23" s="2">
        <f t="shared" si="0"/>
        <v>43.38774733637749</v>
      </c>
      <c r="U23" s="1">
        <f t="shared" si="1"/>
        <v>3.5651408450704225</v>
      </c>
      <c r="V23" s="1">
        <f t="shared" si="8"/>
        <v>3.1690140845070425</v>
      </c>
      <c r="W23" s="1">
        <f t="shared" si="2"/>
        <v>4.178778169014086</v>
      </c>
      <c r="X23" s="1">
        <f t="shared" si="3"/>
        <v>3.5731690140845074</v>
      </c>
      <c r="Y23" s="3">
        <f t="shared" si="4"/>
        <v>-0.6823499999999989</v>
      </c>
      <c r="Z23" s="2">
        <f t="shared" si="5"/>
        <v>96.51833333333333</v>
      </c>
      <c r="AA23" s="1">
        <f t="shared" si="6"/>
        <v>3.752484850704225</v>
      </c>
      <c r="AB23" s="2">
        <f t="shared" si="7"/>
        <v>16.485555555555564</v>
      </c>
    </row>
    <row r="24" spans="1:28" ht="12.75">
      <c r="A24" t="s">
        <v>77</v>
      </c>
      <c r="B24">
        <v>26</v>
      </c>
      <c r="C24" t="s">
        <v>15</v>
      </c>
      <c r="D24">
        <v>1.04</v>
      </c>
      <c r="E24">
        <v>21</v>
      </c>
      <c r="F24">
        <v>21</v>
      </c>
      <c r="G24">
        <v>10</v>
      </c>
      <c r="H24">
        <v>5</v>
      </c>
      <c r="I24">
        <v>127.1</v>
      </c>
      <c r="J24">
        <v>116</v>
      </c>
      <c r="K24">
        <v>48</v>
      </c>
      <c r="L24">
        <v>42</v>
      </c>
      <c r="M24">
        <v>15</v>
      </c>
      <c r="N24">
        <v>29</v>
      </c>
      <c r="O24">
        <v>108</v>
      </c>
      <c r="P24">
        <v>15</v>
      </c>
      <c r="Q24">
        <v>0</v>
      </c>
      <c r="R24">
        <v>0</v>
      </c>
      <c r="S24">
        <v>5.05</v>
      </c>
      <c r="T24" s="2">
        <f t="shared" si="0"/>
        <v>43.028954454981864</v>
      </c>
      <c r="U24" s="1">
        <f t="shared" si="1"/>
        <v>3.2681716395327722</v>
      </c>
      <c r="V24" s="1">
        <f t="shared" si="8"/>
        <v>2.859650184591176</v>
      </c>
      <c r="W24" s="1">
        <f t="shared" si="2"/>
        <v>3.7236267626944257</v>
      </c>
      <c r="X24" s="1">
        <f t="shared" si="3"/>
        <v>3.8652981904012593</v>
      </c>
      <c r="Y24" s="3">
        <f t="shared" si="4"/>
        <v>1.793800000000001</v>
      </c>
      <c r="Z24" s="2">
        <f t="shared" si="5"/>
        <v>91.02323809523809</v>
      </c>
      <c r="AA24" s="1">
        <f t="shared" si="6"/>
        <v>3.963724379228953</v>
      </c>
      <c r="AB24" s="2">
        <f t="shared" si="7"/>
        <v>18.9495982905983</v>
      </c>
    </row>
    <row r="25" spans="1:28" ht="12.75">
      <c r="A25" t="s">
        <v>36</v>
      </c>
      <c r="B25">
        <v>25</v>
      </c>
      <c r="C25" t="s">
        <v>15</v>
      </c>
      <c r="D25">
        <v>1.04</v>
      </c>
      <c r="E25">
        <v>33</v>
      </c>
      <c r="F25">
        <v>32</v>
      </c>
      <c r="G25">
        <v>10</v>
      </c>
      <c r="H25">
        <v>14</v>
      </c>
      <c r="I25">
        <v>176</v>
      </c>
      <c r="J25">
        <v>179</v>
      </c>
      <c r="K25">
        <v>85</v>
      </c>
      <c r="L25">
        <v>72</v>
      </c>
      <c r="M25">
        <v>16</v>
      </c>
      <c r="N25">
        <v>65</v>
      </c>
      <c r="O25">
        <v>116</v>
      </c>
      <c r="P25">
        <v>14</v>
      </c>
      <c r="Q25">
        <v>0</v>
      </c>
      <c r="R25">
        <v>0</v>
      </c>
      <c r="S25">
        <v>3.75</v>
      </c>
      <c r="T25" s="2">
        <f t="shared" si="0"/>
        <v>41.76390352417751</v>
      </c>
      <c r="U25" s="1">
        <f t="shared" si="1"/>
        <v>4.179414335664336</v>
      </c>
      <c r="V25" s="1">
        <f t="shared" si="8"/>
        <v>3.54020979020979</v>
      </c>
      <c r="W25" s="1">
        <f t="shared" si="2"/>
        <v>4.433589597902099</v>
      </c>
      <c r="X25" s="1">
        <f t="shared" si="3"/>
        <v>4.208931818181818</v>
      </c>
      <c r="Y25" s="3">
        <f t="shared" si="4"/>
        <v>0.20848000000000155</v>
      </c>
      <c r="Z25" s="2">
        <f t="shared" si="5"/>
        <v>84.22151515151515</v>
      </c>
      <c r="AA25" s="1">
        <f t="shared" si="6"/>
        <v>4.227743197727272</v>
      </c>
      <c r="AB25" s="2">
        <f t="shared" si="7"/>
        <v>8.420341880341883</v>
      </c>
    </row>
    <row r="26" spans="1:28" ht="12.75">
      <c r="A26" t="s">
        <v>41</v>
      </c>
      <c r="B26">
        <v>31</v>
      </c>
      <c r="C26" t="s">
        <v>1</v>
      </c>
      <c r="D26">
        <v>0.99</v>
      </c>
      <c r="E26">
        <v>31</v>
      </c>
      <c r="F26">
        <v>31</v>
      </c>
      <c r="G26">
        <v>14</v>
      </c>
      <c r="H26">
        <v>8</v>
      </c>
      <c r="I26">
        <v>190</v>
      </c>
      <c r="J26">
        <v>186</v>
      </c>
      <c r="K26">
        <v>91</v>
      </c>
      <c r="L26">
        <v>81</v>
      </c>
      <c r="M26">
        <v>14</v>
      </c>
      <c r="N26">
        <v>78</v>
      </c>
      <c r="O26">
        <v>110</v>
      </c>
      <c r="P26">
        <v>15</v>
      </c>
      <c r="Q26">
        <v>1</v>
      </c>
      <c r="R26">
        <v>0</v>
      </c>
      <c r="S26">
        <v>5.16</v>
      </c>
      <c r="T26" s="2">
        <f t="shared" si="0"/>
        <v>41.39892071398921</v>
      </c>
      <c r="U26" s="1">
        <f t="shared" si="1"/>
        <v>4.354066985645933</v>
      </c>
      <c r="V26" s="1">
        <f t="shared" si="8"/>
        <v>3.875598086124402</v>
      </c>
      <c r="W26" s="1">
        <f t="shared" si="2"/>
        <v>4.44114066985646</v>
      </c>
      <c r="X26" s="1">
        <f t="shared" si="3"/>
        <v>4.437266985645933</v>
      </c>
      <c r="Y26" s="3">
        <f t="shared" si="4"/>
        <v>1.7053000000000007</v>
      </c>
      <c r="Z26" s="2">
        <f t="shared" si="5"/>
        <v>96.51096774193549</v>
      </c>
      <c r="AA26" s="1">
        <f t="shared" si="6"/>
        <v>4.28889980631579</v>
      </c>
      <c r="AB26" s="2">
        <f t="shared" si="7"/>
        <v>5.403030303030303</v>
      </c>
    </row>
    <row r="27" spans="1:28" ht="12.75">
      <c r="A27" t="s">
        <v>51</v>
      </c>
      <c r="B27">
        <v>38</v>
      </c>
      <c r="C27" t="s">
        <v>19</v>
      </c>
      <c r="D27">
        <v>0.96</v>
      </c>
      <c r="E27">
        <v>30</v>
      </c>
      <c r="F27">
        <v>30</v>
      </c>
      <c r="G27">
        <v>15</v>
      </c>
      <c r="H27">
        <v>9</v>
      </c>
      <c r="I27">
        <v>180.2</v>
      </c>
      <c r="J27">
        <v>176</v>
      </c>
      <c r="K27">
        <v>83</v>
      </c>
      <c r="L27">
        <v>80</v>
      </c>
      <c r="M27">
        <v>15</v>
      </c>
      <c r="N27">
        <v>94</v>
      </c>
      <c r="O27">
        <v>139</v>
      </c>
      <c r="P27">
        <v>20</v>
      </c>
      <c r="Q27">
        <v>1</v>
      </c>
      <c r="R27">
        <v>1</v>
      </c>
      <c r="S27">
        <v>4.37</v>
      </c>
      <c r="T27" s="2">
        <f t="shared" si="0"/>
        <v>39.983371385083714</v>
      </c>
      <c r="U27" s="1">
        <f t="shared" si="1"/>
        <v>4.318118756936737</v>
      </c>
      <c r="V27" s="1">
        <f t="shared" si="8"/>
        <v>4.162042175360711</v>
      </c>
      <c r="W27" s="1">
        <f t="shared" si="2"/>
        <v>4.984207824639291</v>
      </c>
      <c r="X27" s="1">
        <f t="shared" si="3"/>
        <v>4.747806326304106</v>
      </c>
      <c r="Y27" s="3">
        <f t="shared" si="4"/>
        <v>3.616320000000001</v>
      </c>
      <c r="Z27" s="2">
        <f t="shared" si="5"/>
        <v>99.87753333333333</v>
      </c>
      <c r="AA27" s="1">
        <f t="shared" si="6"/>
        <v>4.130081396226416</v>
      </c>
      <c r="AB27" s="2">
        <f t="shared" si="7"/>
        <v>5.844111111111108</v>
      </c>
    </row>
    <row r="28" spans="1:28" ht="12.75">
      <c r="A28" t="s">
        <v>0</v>
      </c>
      <c r="B28">
        <v>37</v>
      </c>
      <c r="C28" t="s">
        <v>1</v>
      </c>
      <c r="D28">
        <v>0.99</v>
      </c>
      <c r="E28">
        <v>36</v>
      </c>
      <c r="F28">
        <v>36</v>
      </c>
      <c r="G28">
        <v>16</v>
      </c>
      <c r="H28">
        <v>11</v>
      </c>
      <c r="I28">
        <v>218.1</v>
      </c>
      <c r="J28">
        <v>225</v>
      </c>
      <c r="K28">
        <v>112</v>
      </c>
      <c r="L28">
        <v>96</v>
      </c>
      <c r="M28">
        <v>24</v>
      </c>
      <c r="N28">
        <v>33</v>
      </c>
      <c r="O28">
        <v>124</v>
      </c>
      <c r="P28">
        <v>21</v>
      </c>
      <c r="Q28">
        <v>1</v>
      </c>
      <c r="R28">
        <v>0</v>
      </c>
      <c r="S28">
        <v>4.56</v>
      </c>
      <c r="T28" s="2">
        <f t="shared" si="0"/>
        <v>39.90384668603846</v>
      </c>
      <c r="U28" s="1">
        <f t="shared" si="1"/>
        <v>4.668417323162854</v>
      </c>
      <c r="V28" s="1">
        <f t="shared" si="8"/>
        <v>4.0015005627110165</v>
      </c>
      <c r="W28" s="1">
        <f t="shared" si="2"/>
        <v>4.245146930098788</v>
      </c>
      <c r="X28" s="1">
        <f t="shared" si="3"/>
        <v>4.161586594973115</v>
      </c>
      <c r="Y28" s="3">
        <f t="shared" si="4"/>
        <v>2.6444500000000013</v>
      </c>
      <c r="Z28" s="2">
        <f t="shared" si="5"/>
        <v>88.2655</v>
      </c>
      <c r="AA28" s="1">
        <f t="shared" si="6"/>
        <v>4.281044239339752</v>
      </c>
      <c r="AB28" s="2">
        <f t="shared" si="7"/>
        <v>-1.4156464646464784</v>
      </c>
    </row>
    <row r="29" spans="1:28" ht="12.75">
      <c r="A29" t="s">
        <v>24</v>
      </c>
      <c r="B29">
        <v>29</v>
      </c>
      <c r="C29" t="s">
        <v>25</v>
      </c>
      <c r="D29">
        <v>0.98</v>
      </c>
      <c r="E29">
        <v>32</v>
      </c>
      <c r="F29">
        <v>32</v>
      </c>
      <c r="G29">
        <v>14</v>
      </c>
      <c r="H29">
        <v>12</v>
      </c>
      <c r="I29">
        <v>201.2</v>
      </c>
      <c r="J29">
        <v>169</v>
      </c>
      <c r="K29">
        <v>100</v>
      </c>
      <c r="L29">
        <v>92</v>
      </c>
      <c r="M29">
        <v>22</v>
      </c>
      <c r="N29">
        <v>79</v>
      </c>
      <c r="O29">
        <v>171</v>
      </c>
      <c r="P29">
        <v>20</v>
      </c>
      <c r="Q29">
        <v>2</v>
      </c>
      <c r="R29">
        <v>1</v>
      </c>
      <c r="S29">
        <v>4.06</v>
      </c>
      <c r="T29" s="2">
        <f t="shared" si="0"/>
        <v>39.13604820923804</v>
      </c>
      <c r="U29" s="1">
        <f t="shared" si="1"/>
        <v>4.564450034486956</v>
      </c>
      <c r="V29" s="1">
        <f t="shared" si="8"/>
        <v>4.199294031728</v>
      </c>
      <c r="W29" s="1">
        <f t="shared" si="2"/>
        <v>3.985725240394369</v>
      </c>
      <c r="X29" s="1">
        <f t="shared" si="3"/>
        <v>4.489701140098186</v>
      </c>
      <c r="Y29" s="3">
        <f t="shared" si="4"/>
        <v>2.530100000000001</v>
      </c>
      <c r="Z29" s="2">
        <f t="shared" si="5"/>
        <v>98.38174999999998</v>
      </c>
      <c r="AA29" s="1">
        <f t="shared" si="6"/>
        <v>3.9667221133200794</v>
      </c>
      <c r="AB29" s="2">
        <f t="shared" si="7"/>
        <v>1.018294784580495</v>
      </c>
    </row>
    <row r="30" spans="1:28" ht="12.75">
      <c r="A30" t="s">
        <v>14</v>
      </c>
      <c r="B30">
        <v>27</v>
      </c>
      <c r="C30" t="s">
        <v>15</v>
      </c>
      <c r="D30">
        <v>1.04</v>
      </c>
      <c r="E30">
        <v>33</v>
      </c>
      <c r="F30">
        <v>33</v>
      </c>
      <c r="G30">
        <v>14</v>
      </c>
      <c r="H30">
        <v>13</v>
      </c>
      <c r="I30">
        <v>187.1</v>
      </c>
      <c r="J30">
        <v>168</v>
      </c>
      <c r="K30">
        <v>96</v>
      </c>
      <c r="L30">
        <v>86</v>
      </c>
      <c r="M30">
        <v>17</v>
      </c>
      <c r="N30">
        <v>77</v>
      </c>
      <c r="O30">
        <v>161</v>
      </c>
      <c r="P30">
        <v>20</v>
      </c>
      <c r="Q30">
        <v>1</v>
      </c>
      <c r="R30">
        <v>0</v>
      </c>
      <c r="S30">
        <v>4.82</v>
      </c>
      <c r="T30" s="2">
        <f t="shared" si="0"/>
        <v>38.97556492214027</v>
      </c>
      <c r="U30" s="1">
        <f t="shared" si="1"/>
        <v>4.440241746495087</v>
      </c>
      <c r="V30" s="1">
        <f t="shared" si="8"/>
        <v>3.977716564568515</v>
      </c>
      <c r="W30" s="1">
        <f t="shared" si="2"/>
        <v>3.95705648974222</v>
      </c>
      <c r="X30" s="1">
        <f t="shared" si="3"/>
        <v>4.026891501870656</v>
      </c>
      <c r="Y30" s="3">
        <f t="shared" si="4"/>
        <v>-0.1066900000000005</v>
      </c>
      <c r="Z30" s="2">
        <f t="shared" si="5"/>
        <v>90.43933333333334</v>
      </c>
      <c r="AA30" s="1">
        <f t="shared" si="6"/>
        <v>3.9758262351683595</v>
      </c>
      <c r="AB30" s="2">
        <f t="shared" si="7"/>
        <v>3.5290854700854672</v>
      </c>
    </row>
    <row r="31" spans="1:28" ht="12.75">
      <c r="A31" t="s">
        <v>22</v>
      </c>
      <c r="B31">
        <v>27</v>
      </c>
      <c r="C31" t="s">
        <v>3</v>
      </c>
      <c r="D31">
        <v>0.99</v>
      </c>
      <c r="E31">
        <v>33</v>
      </c>
      <c r="F31">
        <v>33</v>
      </c>
      <c r="G31">
        <v>16</v>
      </c>
      <c r="H31">
        <v>10</v>
      </c>
      <c r="I31">
        <v>200</v>
      </c>
      <c r="J31">
        <v>176</v>
      </c>
      <c r="K31">
        <v>101</v>
      </c>
      <c r="L31">
        <v>94</v>
      </c>
      <c r="M31">
        <v>27</v>
      </c>
      <c r="N31">
        <v>78</v>
      </c>
      <c r="O31">
        <v>177</v>
      </c>
      <c r="P31">
        <v>18</v>
      </c>
      <c r="Q31">
        <v>2</v>
      </c>
      <c r="R31">
        <v>2</v>
      </c>
      <c r="S31">
        <v>5.48</v>
      </c>
      <c r="T31" s="2">
        <f t="shared" si="0"/>
        <v>38.314653383146556</v>
      </c>
      <c r="U31" s="1">
        <f t="shared" si="1"/>
        <v>4.590909090909091</v>
      </c>
      <c r="V31" s="1">
        <f t="shared" si="8"/>
        <v>4.272727272727273</v>
      </c>
      <c r="W31" s="1">
        <f t="shared" si="2"/>
        <v>4.35314909090909</v>
      </c>
      <c r="X31" s="1">
        <f t="shared" si="3"/>
        <v>4.734647272727272</v>
      </c>
      <c r="Y31" s="3">
        <f t="shared" si="4"/>
        <v>0.5796600000000007</v>
      </c>
      <c r="Z31" s="2">
        <f t="shared" si="5"/>
        <v>95.89363636363636</v>
      </c>
      <c r="AA31" s="1">
        <f t="shared" si="6"/>
        <v>3.9693686720000003</v>
      </c>
      <c r="AB31" s="2">
        <f t="shared" si="7"/>
        <v>0.42424242424243314</v>
      </c>
    </row>
    <row r="32" spans="1:28" ht="12.75">
      <c r="A32" t="s">
        <v>32</v>
      </c>
      <c r="B32">
        <v>27</v>
      </c>
      <c r="C32" t="s">
        <v>33</v>
      </c>
      <c r="D32">
        <v>0.96</v>
      </c>
      <c r="E32">
        <v>33</v>
      </c>
      <c r="F32">
        <v>32</v>
      </c>
      <c r="G32">
        <v>12</v>
      </c>
      <c r="H32">
        <v>13</v>
      </c>
      <c r="I32">
        <v>201</v>
      </c>
      <c r="J32">
        <v>204</v>
      </c>
      <c r="K32">
        <v>99</v>
      </c>
      <c r="L32">
        <v>96</v>
      </c>
      <c r="M32">
        <v>19</v>
      </c>
      <c r="N32">
        <v>49</v>
      </c>
      <c r="O32">
        <v>133</v>
      </c>
      <c r="P32">
        <v>21</v>
      </c>
      <c r="Q32">
        <v>2</v>
      </c>
      <c r="R32">
        <v>0</v>
      </c>
      <c r="S32">
        <v>4</v>
      </c>
      <c r="T32" s="2">
        <f t="shared" si="0"/>
        <v>37.91152968036532</v>
      </c>
      <c r="U32" s="1">
        <f t="shared" si="1"/>
        <v>4.617537313432836</v>
      </c>
      <c r="V32" s="1">
        <f t="shared" si="8"/>
        <v>4.477611940298508</v>
      </c>
      <c r="W32" s="1">
        <f t="shared" si="2"/>
        <v>4.4401679104477605</v>
      </c>
      <c r="X32" s="1">
        <f t="shared" si="3"/>
        <v>4.210350746268657</v>
      </c>
      <c r="Y32" s="3">
        <f t="shared" si="4"/>
        <v>1.1317500000000007</v>
      </c>
      <c r="Z32" s="2">
        <f t="shared" si="5"/>
        <v>92.23848484848484</v>
      </c>
      <c r="AA32" s="1">
        <f t="shared" si="6"/>
        <v>4.192003014925373</v>
      </c>
      <c r="AB32" s="2">
        <f t="shared" si="7"/>
        <v>-0.16833333333332323</v>
      </c>
    </row>
    <row r="33" spans="1:28" ht="12.75">
      <c r="A33" t="s">
        <v>35</v>
      </c>
      <c r="B33">
        <v>25</v>
      </c>
      <c r="C33" t="s">
        <v>33</v>
      </c>
      <c r="D33">
        <v>0.96</v>
      </c>
      <c r="E33">
        <v>32</v>
      </c>
      <c r="F33">
        <v>32</v>
      </c>
      <c r="G33">
        <v>14</v>
      </c>
      <c r="H33">
        <v>10</v>
      </c>
      <c r="I33">
        <v>196.1</v>
      </c>
      <c r="J33">
        <v>195</v>
      </c>
      <c r="K33">
        <v>96</v>
      </c>
      <c r="L33">
        <v>90</v>
      </c>
      <c r="M33">
        <v>21</v>
      </c>
      <c r="N33">
        <v>56</v>
      </c>
      <c r="O33">
        <v>138</v>
      </c>
      <c r="P33">
        <v>18</v>
      </c>
      <c r="Q33">
        <v>0</v>
      </c>
      <c r="R33">
        <v>0</v>
      </c>
      <c r="S33">
        <v>5.06</v>
      </c>
      <c r="T33" s="2">
        <f t="shared" si="0"/>
        <v>37.59832572298328</v>
      </c>
      <c r="U33" s="1">
        <f t="shared" si="1"/>
        <v>4.589495155532891</v>
      </c>
      <c r="V33" s="1">
        <f t="shared" si="8"/>
        <v>4.302651708312086</v>
      </c>
      <c r="W33" s="1">
        <f t="shared" si="2"/>
        <v>4.5598489291177975</v>
      </c>
      <c r="X33" s="1">
        <f t="shared" si="3"/>
        <v>4.452314380418154</v>
      </c>
      <c r="Y33" s="3">
        <f t="shared" si="4"/>
        <v>0.8444000000000029</v>
      </c>
      <c r="Z33" s="2">
        <f t="shared" si="5"/>
        <v>94.1318125</v>
      </c>
      <c r="AA33" s="1">
        <f t="shared" si="6"/>
        <v>4.160172347781744</v>
      </c>
      <c r="AB33" s="2">
        <f t="shared" si="7"/>
        <v>0.4467777777777954</v>
      </c>
    </row>
    <row r="34" spans="1:28" ht="12.75">
      <c r="A34" t="s">
        <v>30</v>
      </c>
      <c r="B34">
        <v>33</v>
      </c>
      <c r="C34" t="s">
        <v>28</v>
      </c>
      <c r="D34">
        <v>1.2</v>
      </c>
      <c r="E34">
        <v>33</v>
      </c>
      <c r="F34">
        <v>32</v>
      </c>
      <c r="G34">
        <v>13</v>
      </c>
      <c r="H34">
        <v>11</v>
      </c>
      <c r="I34">
        <v>180.1</v>
      </c>
      <c r="J34">
        <v>201</v>
      </c>
      <c r="K34">
        <v>108</v>
      </c>
      <c r="L34">
        <v>101</v>
      </c>
      <c r="M34">
        <v>21</v>
      </c>
      <c r="N34">
        <v>61</v>
      </c>
      <c r="O34">
        <v>88</v>
      </c>
      <c r="P34">
        <v>15</v>
      </c>
      <c r="Q34">
        <v>1</v>
      </c>
      <c r="R34">
        <v>0</v>
      </c>
      <c r="S34">
        <v>5.66</v>
      </c>
      <c r="T34" s="2">
        <f aca="true" t="shared" si="9" ref="T34:T65">(4.61/0.73-U34)*I34/9</f>
        <v>36.37153729071538</v>
      </c>
      <c r="U34" s="1">
        <f aca="true" t="shared" si="10" ref="U34:U65">K34*9/I34/D34</f>
        <v>4.497501388117713</v>
      </c>
      <c r="V34" s="1">
        <f t="shared" si="8"/>
        <v>4.20599666851749</v>
      </c>
      <c r="W34" s="1">
        <f aca="true" t="shared" si="11" ref="W34:W65">((0.162+0.324*1.28)*J34+(1.296-0.324*1.28)*M34+0.324*N34-0.274*I34)*9/I34/D34</f>
        <v>4.366082731815659</v>
      </c>
      <c r="X34" s="1">
        <f aca="true" t="shared" si="12" ref="X34:X65">(9*1.04)*(0.326*I34+1.46*M34+0.324*N34-0.168*O34)/I34/D34</f>
        <v>4.086342476401999</v>
      </c>
      <c r="Y34" s="3">
        <f aca="true" t="shared" si="13" ref="Y34:Y65">(G34/(G34+H34)-(S34-4.61)*0.107-0.5)*(G34+H34)</f>
        <v>-1.6963999999999997</v>
      </c>
      <c r="Z34" s="2">
        <f aca="true" t="shared" si="14" ref="Z34:Z65">(4.81*O34+5.14*N34+3.27*J34+3.16*(3*I34-O34))/E34</f>
        <v>85.55630303030304</v>
      </c>
      <c r="AA34" s="1">
        <f aca="true" t="shared" si="15" ref="AA34:AA65">4.46+0.095*(W34*D34)-0.113*(O34*9/I34)</f>
        <v>4.460809500277623</v>
      </c>
      <c r="AB34" s="2">
        <f aca="true" t="shared" si="16" ref="AB34:AB65">(4.61-U34)*I34/9</f>
        <v>2.2512222222222196</v>
      </c>
    </row>
    <row r="35" spans="1:28" ht="12.75">
      <c r="A35" t="s">
        <v>56</v>
      </c>
      <c r="B35">
        <v>24</v>
      </c>
      <c r="C35" t="s">
        <v>1</v>
      </c>
      <c r="D35">
        <v>0.99</v>
      </c>
      <c r="E35">
        <v>29</v>
      </c>
      <c r="F35">
        <v>29</v>
      </c>
      <c r="G35">
        <v>12</v>
      </c>
      <c r="H35">
        <v>4</v>
      </c>
      <c r="I35">
        <v>182.1</v>
      </c>
      <c r="J35">
        <v>181</v>
      </c>
      <c r="K35">
        <v>91</v>
      </c>
      <c r="L35">
        <v>81</v>
      </c>
      <c r="M35">
        <v>21</v>
      </c>
      <c r="N35">
        <v>72</v>
      </c>
      <c r="O35">
        <v>100</v>
      </c>
      <c r="P35">
        <v>18</v>
      </c>
      <c r="Q35">
        <v>1</v>
      </c>
      <c r="R35">
        <v>0</v>
      </c>
      <c r="S35">
        <v>6.34</v>
      </c>
      <c r="T35" s="2">
        <f t="shared" si="9"/>
        <v>35.855693925556956</v>
      </c>
      <c r="U35" s="1">
        <f t="shared" si="10"/>
        <v>4.5429584144575905</v>
      </c>
      <c r="V35" s="1">
        <f t="shared" si="8"/>
        <v>4.0437322150666475</v>
      </c>
      <c r="W35" s="1">
        <f t="shared" si="11"/>
        <v>4.808836303729222</v>
      </c>
      <c r="X35" s="1">
        <f t="shared" si="12"/>
        <v>5.012965104088663</v>
      </c>
      <c r="Y35" s="3">
        <f t="shared" si="13"/>
        <v>1.0382400000000018</v>
      </c>
      <c r="Z35" s="2">
        <f t="shared" si="14"/>
        <v>98.38820689655172</v>
      </c>
      <c r="AA35" s="1">
        <f t="shared" si="15"/>
        <v>4.353786705107083</v>
      </c>
      <c r="AB35" s="2">
        <f t="shared" si="16"/>
        <v>1.3564747474747583</v>
      </c>
    </row>
    <row r="36" spans="1:28" ht="12.75">
      <c r="A36" t="s">
        <v>6</v>
      </c>
      <c r="B36">
        <v>27</v>
      </c>
      <c r="C36" t="s">
        <v>7</v>
      </c>
      <c r="D36">
        <v>1.02</v>
      </c>
      <c r="E36">
        <v>34</v>
      </c>
      <c r="F36">
        <v>34</v>
      </c>
      <c r="G36">
        <v>10</v>
      </c>
      <c r="H36">
        <v>12</v>
      </c>
      <c r="I36">
        <v>199</v>
      </c>
      <c r="J36">
        <v>233</v>
      </c>
      <c r="K36">
        <v>106</v>
      </c>
      <c r="L36">
        <v>92</v>
      </c>
      <c r="M36">
        <v>24</v>
      </c>
      <c r="N36">
        <v>45</v>
      </c>
      <c r="O36">
        <v>118</v>
      </c>
      <c r="P36">
        <v>22</v>
      </c>
      <c r="Q36">
        <v>2</v>
      </c>
      <c r="R36">
        <v>0</v>
      </c>
      <c r="S36">
        <v>4.47</v>
      </c>
      <c r="T36" s="2">
        <f t="shared" si="9"/>
        <v>35.71161249888085</v>
      </c>
      <c r="U36" s="1">
        <f t="shared" si="10"/>
        <v>4.699970440437482</v>
      </c>
      <c r="V36" s="1">
        <f t="shared" si="8"/>
        <v>4.079219627549512</v>
      </c>
      <c r="W36" s="1">
        <f t="shared" si="11"/>
        <v>5.124762636712978</v>
      </c>
      <c r="X36" s="1">
        <f t="shared" si="12"/>
        <v>4.365509902453444</v>
      </c>
      <c r="Y36" s="3">
        <f t="shared" si="13"/>
        <v>-0.6704399999999993</v>
      </c>
      <c r="Z36" s="2">
        <f t="shared" si="14"/>
        <v>90.4244117647059</v>
      </c>
      <c r="AA36" s="1">
        <f t="shared" si="15"/>
        <v>4.353544273366834</v>
      </c>
      <c r="AB36" s="2">
        <f t="shared" si="16"/>
        <v>-1.9893464052287522</v>
      </c>
    </row>
    <row r="37" spans="1:28" ht="12.75">
      <c r="A37" t="s">
        <v>29</v>
      </c>
      <c r="B37">
        <v>34</v>
      </c>
      <c r="C37" t="s">
        <v>3</v>
      </c>
      <c r="D37">
        <v>0.99</v>
      </c>
      <c r="E37">
        <v>32</v>
      </c>
      <c r="F37">
        <v>32</v>
      </c>
      <c r="G37">
        <v>14</v>
      </c>
      <c r="H37">
        <v>9</v>
      </c>
      <c r="I37">
        <v>193</v>
      </c>
      <c r="J37">
        <v>205</v>
      </c>
      <c r="K37">
        <v>99</v>
      </c>
      <c r="L37">
        <v>95</v>
      </c>
      <c r="M37">
        <v>20</v>
      </c>
      <c r="N37">
        <v>76</v>
      </c>
      <c r="O37">
        <v>143</v>
      </c>
      <c r="P37">
        <v>17</v>
      </c>
      <c r="Q37">
        <v>1</v>
      </c>
      <c r="R37">
        <v>1</v>
      </c>
      <c r="S37">
        <v>5.44</v>
      </c>
      <c r="T37" s="2">
        <f t="shared" si="9"/>
        <v>35.423135464231365</v>
      </c>
      <c r="U37" s="1">
        <f t="shared" si="10"/>
        <v>4.663212435233161</v>
      </c>
      <c r="V37" s="1">
        <f t="shared" si="8"/>
        <v>4.474799811587376</v>
      </c>
      <c r="W37" s="1">
        <f t="shared" si="11"/>
        <v>5.06807348092322</v>
      </c>
      <c r="X37" s="1">
        <f t="shared" si="12"/>
        <v>4.5420028261893535</v>
      </c>
      <c r="Y37" s="3">
        <f t="shared" si="13"/>
        <v>0.4573699999999996</v>
      </c>
      <c r="Z37" s="2">
        <f t="shared" si="14"/>
        <v>97.705625</v>
      </c>
      <c r="AA37" s="1">
        <f t="shared" si="15"/>
        <v>4.183123813471503</v>
      </c>
      <c r="AB37" s="2">
        <f t="shared" si="16"/>
        <v>-1.1411111111111165</v>
      </c>
    </row>
    <row r="38" spans="1:28" ht="12.75">
      <c r="A38" t="s">
        <v>74</v>
      </c>
      <c r="B38">
        <v>26</v>
      </c>
      <c r="C38" t="s">
        <v>28</v>
      </c>
      <c r="D38">
        <v>1.2</v>
      </c>
      <c r="E38">
        <v>23</v>
      </c>
      <c r="F38">
        <v>23</v>
      </c>
      <c r="G38">
        <v>11</v>
      </c>
      <c r="H38">
        <v>8</v>
      </c>
      <c r="I38">
        <v>137</v>
      </c>
      <c r="J38">
        <v>124</v>
      </c>
      <c r="K38">
        <v>73</v>
      </c>
      <c r="L38">
        <v>70</v>
      </c>
      <c r="M38">
        <v>12</v>
      </c>
      <c r="N38">
        <v>58</v>
      </c>
      <c r="O38">
        <v>93</v>
      </c>
      <c r="P38">
        <v>14</v>
      </c>
      <c r="Q38">
        <v>0</v>
      </c>
      <c r="R38">
        <v>0</v>
      </c>
      <c r="S38">
        <v>4.86</v>
      </c>
      <c r="T38" s="2">
        <f t="shared" si="9"/>
        <v>35.29604261796044</v>
      </c>
      <c r="U38" s="1">
        <f t="shared" si="10"/>
        <v>3.9963503649635035</v>
      </c>
      <c r="V38" s="1">
        <f t="shared" si="8"/>
        <v>3.832116788321168</v>
      </c>
      <c r="W38" s="1">
        <f t="shared" si="11"/>
        <v>3.467662773722628</v>
      </c>
      <c r="X38" s="1">
        <f t="shared" si="12"/>
        <v>3.72065693430657</v>
      </c>
      <c r="Y38" s="3">
        <f t="shared" si="13"/>
        <v>0.9917499999999995</v>
      </c>
      <c r="Z38" s="2">
        <f t="shared" si="14"/>
        <v>93.73086956521739</v>
      </c>
      <c r="AA38" s="1">
        <f t="shared" si="15"/>
        <v>4.164941293430656</v>
      </c>
      <c r="AB38" s="2">
        <f t="shared" si="16"/>
        <v>9.341111111111118</v>
      </c>
    </row>
    <row r="39" spans="1:28" ht="12.75">
      <c r="A39" t="s">
        <v>34</v>
      </c>
      <c r="B39">
        <v>22</v>
      </c>
      <c r="C39" t="s">
        <v>13</v>
      </c>
      <c r="D39">
        <v>0.93</v>
      </c>
      <c r="E39">
        <v>32</v>
      </c>
      <c r="F39">
        <v>32</v>
      </c>
      <c r="G39">
        <v>12</v>
      </c>
      <c r="H39">
        <v>11</v>
      </c>
      <c r="I39">
        <v>194.2</v>
      </c>
      <c r="J39">
        <v>173</v>
      </c>
      <c r="K39">
        <v>94</v>
      </c>
      <c r="L39">
        <v>89</v>
      </c>
      <c r="M39">
        <v>33</v>
      </c>
      <c r="N39">
        <v>82</v>
      </c>
      <c r="O39">
        <v>156</v>
      </c>
      <c r="P39">
        <v>18</v>
      </c>
      <c r="Q39">
        <v>0</v>
      </c>
      <c r="R39">
        <v>0</v>
      </c>
      <c r="S39">
        <v>4.09</v>
      </c>
      <c r="T39" s="2">
        <f t="shared" si="9"/>
        <v>35.18987577944715</v>
      </c>
      <c r="U39" s="1">
        <f t="shared" si="10"/>
        <v>4.684229759808645</v>
      </c>
      <c r="V39" s="1">
        <f t="shared" si="8"/>
        <v>4.435068602372015</v>
      </c>
      <c r="W39" s="1">
        <f t="shared" si="11"/>
        <v>5.093452044782566</v>
      </c>
      <c r="X39" s="1">
        <f t="shared" si="12"/>
        <v>5.796643035115112</v>
      </c>
      <c r="Y39" s="3">
        <f t="shared" si="13"/>
        <v>1.7797200000000002</v>
      </c>
      <c r="Z39" s="2">
        <f t="shared" si="14"/>
        <v>96.42518749999999</v>
      </c>
      <c r="AA39" s="1">
        <f t="shared" si="15"/>
        <v>4.093054891864059</v>
      </c>
      <c r="AB39" s="2">
        <f t="shared" si="16"/>
        <v>-1.6017132616487475</v>
      </c>
    </row>
    <row r="40" spans="1:28" ht="12.75">
      <c r="A40" t="s">
        <v>20</v>
      </c>
      <c r="B40">
        <v>22</v>
      </c>
      <c r="C40" t="s">
        <v>44</v>
      </c>
      <c r="D40">
        <v>0.95</v>
      </c>
      <c r="E40">
        <v>21</v>
      </c>
      <c r="F40">
        <v>21</v>
      </c>
      <c r="G40">
        <v>7</v>
      </c>
      <c r="H40">
        <v>5</v>
      </c>
      <c r="I40">
        <v>131</v>
      </c>
      <c r="J40">
        <v>116</v>
      </c>
      <c r="K40">
        <v>54</v>
      </c>
      <c r="L40">
        <v>48</v>
      </c>
      <c r="M40">
        <v>10</v>
      </c>
      <c r="N40">
        <v>49</v>
      </c>
      <c r="O40">
        <v>88</v>
      </c>
      <c r="P40">
        <v>13</v>
      </c>
      <c r="Q40">
        <v>2</v>
      </c>
      <c r="R40">
        <v>1</v>
      </c>
      <c r="S40">
        <v>3.9</v>
      </c>
      <c r="T40" s="2">
        <f t="shared" si="9"/>
        <v>35.07722502603541</v>
      </c>
      <c r="U40" s="1">
        <f t="shared" si="10"/>
        <v>3.9051828043390926</v>
      </c>
      <c r="V40" s="1">
        <f t="shared" si="8"/>
        <v>3.471273603856971</v>
      </c>
      <c r="W40" s="1">
        <f t="shared" si="11"/>
        <v>4.027712977099236</v>
      </c>
      <c r="X40" s="1">
        <f t="shared" si="12"/>
        <v>4.392167778224187</v>
      </c>
      <c r="Y40" s="3">
        <f t="shared" si="13"/>
        <v>1.9116400000000002</v>
      </c>
      <c r="Z40" s="2">
        <f t="shared" si="14"/>
        <v>96.10761904761905</v>
      </c>
      <c r="AA40" s="1">
        <f t="shared" si="15"/>
        <v>4.140325523664122</v>
      </c>
      <c r="AB40" s="2">
        <f t="shared" si="16"/>
        <v>10.259005847953212</v>
      </c>
    </row>
    <row r="41" spans="1:28" ht="12.75">
      <c r="A41" t="s">
        <v>46</v>
      </c>
      <c r="B41">
        <v>26</v>
      </c>
      <c r="C41" t="s">
        <v>19</v>
      </c>
      <c r="D41">
        <v>0.96</v>
      </c>
      <c r="E41">
        <v>32</v>
      </c>
      <c r="F41">
        <v>31</v>
      </c>
      <c r="G41">
        <v>9</v>
      </c>
      <c r="H41">
        <v>12</v>
      </c>
      <c r="I41">
        <v>188.1</v>
      </c>
      <c r="J41">
        <v>193</v>
      </c>
      <c r="K41">
        <v>94</v>
      </c>
      <c r="L41">
        <v>80</v>
      </c>
      <c r="M41">
        <v>18</v>
      </c>
      <c r="N41">
        <v>46</v>
      </c>
      <c r="O41">
        <v>110</v>
      </c>
      <c r="P41">
        <v>17</v>
      </c>
      <c r="Q41">
        <v>0</v>
      </c>
      <c r="R41">
        <v>0</v>
      </c>
      <c r="S41">
        <v>4.19</v>
      </c>
      <c r="T41" s="2">
        <f t="shared" si="9"/>
        <v>34.068264840182664</v>
      </c>
      <c r="U41" s="1">
        <f t="shared" si="10"/>
        <v>4.685007974481659</v>
      </c>
      <c r="V41" s="1">
        <f t="shared" si="8"/>
        <v>3.9872408293460926</v>
      </c>
      <c r="W41" s="1">
        <f t="shared" si="11"/>
        <v>4.512290669856459</v>
      </c>
      <c r="X41" s="1">
        <f t="shared" si="12"/>
        <v>4.355342105263158</v>
      </c>
      <c r="Y41" s="3">
        <f t="shared" si="13"/>
        <v>-0.5562600000000009</v>
      </c>
      <c r="Z41" s="2">
        <f t="shared" si="14"/>
        <v>88.50743750000001</v>
      </c>
      <c r="AA41" s="1">
        <f t="shared" si="15"/>
        <v>4.2767840669856465</v>
      </c>
      <c r="AB41" s="2">
        <f t="shared" si="16"/>
        <v>-1.5676666666666583</v>
      </c>
    </row>
    <row r="42" spans="1:28" ht="12.75">
      <c r="A42" t="s">
        <v>12</v>
      </c>
      <c r="B42">
        <v>27</v>
      </c>
      <c r="C42" t="s">
        <v>13</v>
      </c>
      <c r="D42">
        <v>0.93</v>
      </c>
      <c r="E42">
        <v>33</v>
      </c>
      <c r="F42">
        <v>33</v>
      </c>
      <c r="G42">
        <v>10</v>
      </c>
      <c r="H42">
        <v>15</v>
      </c>
      <c r="I42">
        <v>210.2</v>
      </c>
      <c r="J42">
        <v>206</v>
      </c>
      <c r="K42">
        <v>106</v>
      </c>
      <c r="L42">
        <v>98</v>
      </c>
      <c r="M42">
        <v>27</v>
      </c>
      <c r="N42">
        <v>57</v>
      </c>
      <c r="O42">
        <v>116</v>
      </c>
      <c r="P42">
        <v>21</v>
      </c>
      <c r="Q42">
        <v>1</v>
      </c>
      <c r="R42">
        <v>0</v>
      </c>
      <c r="S42">
        <v>4.24</v>
      </c>
      <c r="T42" s="2">
        <f t="shared" si="9"/>
        <v>33.513438405263415</v>
      </c>
      <c r="U42" s="1">
        <f t="shared" si="10"/>
        <v>4.880144869709341</v>
      </c>
      <c r="V42" s="1">
        <f t="shared" si="8"/>
        <v>4.511832049353918</v>
      </c>
      <c r="W42" s="1">
        <f t="shared" si="11"/>
        <v>4.7637617016052305</v>
      </c>
      <c r="X42" s="1">
        <f t="shared" si="12"/>
        <v>5.119649857278782</v>
      </c>
      <c r="Y42" s="3">
        <f t="shared" si="13"/>
        <v>-1.5102499999999992</v>
      </c>
      <c r="Z42" s="2">
        <f t="shared" si="14"/>
        <v>95.47563636363635</v>
      </c>
      <c r="AA42" s="1">
        <f t="shared" si="15"/>
        <v>4.319641429115129</v>
      </c>
      <c r="AB42" s="2">
        <f t="shared" si="16"/>
        <v>-6.309383512544813</v>
      </c>
    </row>
    <row r="43" spans="1:28" ht="12.75">
      <c r="A43" t="s">
        <v>9</v>
      </c>
      <c r="B43">
        <v>25</v>
      </c>
      <c r="C43" t="s">
        <v>5</v>
      </c>
      <c r="D43">
        <v>1</v>
      </c>
      <c r="E43">
        <v>34</v>
      </c>
      <c r="F43">
        <v>34</v>
      </c>
      <c r="G43">
        <v>11</v>
      </c>
      <c r="H43">
        <v>13</v>
      </c>
      <c r="I43">
        <v>220.2</v>
      </c>
      <c r="J43">
        <v>232</v>
      </c>
      <c r="K43">
        <v>122</v>
      </c>
      <c r="L43">
        <v>109</v>
      </c>
      <c r="M43">
        <v>29</v>
      </c>
      <c r="N43">
        <v>43</v>
      </c>
      <c r="O43">
        <v>157</v>
      </c>
      <c r="P43">
        <v>18</v>
      </c>
      <c r="Q43">
        <v>1</v>
      </c>
      <c r="R43">
        <v>0</v>
      </c>
      <c r="S43">
        <v>4.74</v>
      </c>
      <c r="T43" s="2">
        <f t="shared" si="9"/>
        <v>32.50867579908677</v>
      </c>
      <c r="U43" s="1">
        <f t="shared" si="10"/>
        <v>4.986376021798366</v>
      </c>
      <c r="V43" s="1">
        <f t="shared" si="8"/>
        <v>4.455040871934605</v>
      </c>
      <c r="W43" s="1">
        <f t="shared" si="11"/>
        <v>4.6166223433242495</v>
      </c>
      <c r="X43" s="1">
        <f t="shared" si="12"/>
        <v>4.322143651226157</v>
      </c>
      <c r="Y43" s="3">
        <f t="shared" si="13"/>
        <v>-1.33384</v>
      </c>
      <c r="Z43" s="2">
        <f t="shared" si="14"/>
        <v>97.82958823529411</v>
      </c>
      <c r="AA43" s="1">
        <f t="shared" si="15"/>
        <v>4.17347013079019</v>
      </c>
      <c r="AB43" s="2">
        <f t="shared" si="16"/>
        <v>-9.208666666666673</v>
      </c>
    </row>
    <row r="44" spans="1:28" ht="12.75">
      <c r="A44" t="s">
        <v>27</v>
      </c>
      <c r="B44">
        <v>25</v>
      </c>
      <c r="C44" t="s">
        <v>28</v>
      </c>
      <c r="D44">
        <v>1.2</v>
      </c>
      <c r="E44">
        <v>32</v>
      </c>
      <c r="F44">
        <v>32</v>
      </c>
      <c r="G44">
        <v>12</v>
      </c>
      <c r="H44">
        <v>13</v>
      </c>
      <c r="I44">
        <v>181.1</v>
      </c>
      <c r="J44">
        <v>212</v>
      </c>
      <c r="K44">
        <v>115</v>
      </c>
      <c r="L44">
        <v>103</v>
      </c>
      <c r="M44">
        <v>20</v>
      </c>
      <c r="N44">
        <v>88</v>
      </c>
      <c r="O44">
        <v>119</v>
      </c>
      <c r="P44">
        <v>15</v>
      </c>
      <c r="Q44">
        <v>1</v>
      </c>
      <c r="R44">
        <v>0</v>
      </c>
      <c r="S44">
        <v>4.94</v>
      </c>
      <c r="T44" s="2">
        <f t="shared" si="9"/>
        <v>31.239878234398784</v>
      </c>
      <c r="U44" s="1">
        <f t="shared" si="10"/>
        <v>4.762562120375484</v>
      </c>
      <c r="V44" s="1">
        <f t="shared" si="8"/>
        <v>4.265599116510216</v>
      </c>
      <c r="W44" s="1">
        <f t="shared" si="11"/>
        <v>4.919140254003314</v>
      </c>
      <c r="X44" s="1">
        <f t="shared" si="12"/>
        <v>4.1674051905024845</v>
      </c>
      <c r="Y44" s="3">
        <f t="shared" si="13"/>
        <v>-1.3827500000000006</v>
      </c>
      <c r="Z44" s="2">
        <f t="shared" si="14"/>
        <v>95.58556250000001</v>
      </c>
      <c r="AA44" s="1">
        <f t="shared" si="15"/>
        <v>4.352515837658752</v>
      </c>
      <c r="AB44" s="2">
        <f t="shared" si="16"/>
        <v>-3.0698888888888947</v>
      </c>
    </row>
    <row r="45" spans="1:28" ht="12.75">
      <c r="A45" t="s">
        <v>26</v>
      </c>
      <c r="B45">
        <v>37</v>
      </c>
      <c r="C45" t="s">
        <v>19</v>
      </c>
      <c r="D45">
        <v>0.96</v>
      </c>
      <c r="E45">
        <v>32</v>
      </c>
      <c r="F45">
        <v>32</v>
      </c>
      <c r="G45">
        <v>9</v>
      </c>
      <c r="H45">
        <v>14</v>
      </c>
      <c r="I45">
        <v>183.1</v>
      </c>
      <c r="J45">
        <v>205</v>
      </c>
      <c r="K45">
        <v>94</v>
      </c>
      <c r="L45">
        <v>92</v>
      </c>
      <c r="M45">
        <v>21</v>
      </c>
      <c r="N45">
        <v>66</v>
      </c>
      <c r="O45">
        <v>82</v>
      </c>
      <c r="P45">
        <v>16</v>
      </c>
      <c r="Q45">
        <v>0</v>
      </c>
      <c r="R45">
        <v>0</v>
      </c>
      <c r="S45">
        <v>3.41</v>
      </c>
      <c r="T45" s="2">
        <f t="shared" si="9"/>
        <v>30.559893455098948</v>
      </c>
      <c r="U45" s="1">
        <f t="shared" si="10"/>
        <v>4.812943746586565</v>
      </c>
      <c r="V45" s="1">
        <f t="shared" si="8"/>
        <v>4.710540688148553</v>
      </c>
      <c r="W45" s="1">
        <f t="shared" si="11"/>
        <v>5.527157973784816</v>
      </c>
      <c r="X45" s="1">
        <f t="shared" si="12"/>
        <v>5.216255324959039</v>
      </c>
      <c r="Y45" s="3">
        <f t="shared" si="13"/>
        <v>0.4532000000000007</v>
      </c>
      <c r="Z45" s="2">
        <f t="shared" si="14"/>
        <v>90.0211875</v>
      </c>
      <c r="AA45" s="1">
        <f t="shared" si="15"/>
        <v>4.508620772255598</v>
      </c>
      <c r="AB45" s="2">
        <f t="shared" si="16"/>
        <v>-4.128777777777772</v>
      </c>
    </row>
    <row r="46" spans="1:28" ht="12.75">
      <c r="A46" t="s">
        <v>40</v>
      </c>
      <c r="B46">
        <v>26</v>
      </c>
      <c r="C46" t="s">
        <v>13</v>
      </c>
      <c r="D46">
        <v>0.93</v>
      </c>
      <c r="E46">
        <v>31</v>
      </c>
      <c r="F46">
        <v>31</v>
      </c>
      <c r="G46">
        <v>9</v>
      </c>
      <c r="H46">
        <v>12</v>
      </c>
      <c r="I46">
        <v>183</v>
      </c>
      <c r="J46">
        <v>173</v>
      </c>
      <c r="K46">
        <v>91</v>
      </c>
      <c r="L46">
        <v>83</v>
      </c>
      <c r="M46">
        <v>20</v>
      </c>
      <c r="N46">
        <v>68</v>
      </c>
      <c r="O46">
        <v>146</v>
      </c>
      <c r="P46">
        <v>17</v>
      </c>
      <c r="Q46">
        <v>1</v>
      </c>
      <c r="R46">
        <v>0</v>
      </c>
      <c r="S46">
        <v>4.23</v>
      </c>
      <c r="T46" s="2">
        <f t="shared" si="9"/>
        <v>30.556930328472536</v>
      </c>
      <c r="U46" s="1">
        <f t="shared" si="10"/>
        <v>4.812268640930725</v>
      </c>
      <c r="V46" s="1">
        <f t="shared" si="8"/>
        <v>4.389212057112639</v>
      </c>
      <c r="W46" s="1">
        <f t="shared" si="11"/>
        <v>4.72174299312533</v>
      </c>
      <c r="X46" s="1">
        <f t="shared" si="12"/>
        <v>4.749681649920676</v>
      </c>
      <c r="Y46" s="3">
        <f t="shared" si="13"/>
        <v>-0.646140000000001</v>
      </c>
      <c r="Z46" s="2">
        <f t="shared" si="14"/>
        <v>93.25709677419356</v>
      </c>
      <c r="AA46" s="1">
        <f t="shared" si="15"/>
        <v>4.065788944262295</v>
      </c>
      <c r="AB46" s="2">
        <f t="shared" si="16"/>
        <v>-4.112795698924733</v>
      </c>
    </row>
    <row r="47" spans="1:28" ht="12.75">
      <c r="A47" t="s">
        <v>75</v>
      </c>
      <c r="B47">
        <v>25</v>
      </c>
      <c r="C47" t="s">
        <v>7</v>
      </c>
      <c r="D47">
        <v>1.02</v>
      </c>
      <c r="E47">
        <v>23</v>
      </c>
      <c r="F47">
        <v>23</v>
      </c>
      <c r="G47">
        <v>9</v>
      </c>
      <c r="H47">
        <v>8</v>
      </c>
      <c r="I47">
        <v>131.1</v>
      </c>
      <c r="J47">
        <v>132</v>
      </c>
      <c r="K47">
        <v>64</v>
      </c>
      <c r="L47">
        <v>61</v>
      </c>
      <c r="M47">
        <v>8</v>
      </c>
      <c r="N47">
        <v>59</v>
      </c>
      <c r="O47">
        <v>61</v>
      </c>
      <c r="P47">
        <v>13</v>
      </c>
      <c r="Q47">
        <v>1</v>
      </c>
      <c r="R47">
        <v>1</v>
      </c>
      <c r="S47">
        <v>4.57</v>
      </c>
      <c r="T47" s="2">
        <f t="shared" si="9"/>
        <v>29.244399677679308</v>
      </c>
      <c r="U47" s="1">
        <f t="shared" si="10"/>
        <v>4.307443801319154</v>
      </c>
      <c r="V47" s="1">
        <f t="shared" si="8"/>
        <v>4.10553237313232</v>
      </c>
      <c r="W47" s="1">
        <f t="shared" si="11"/>
        <v>4.467080360748419</v>
      </c>
      <c r="X47" s="1">
        <f t="shared" si="12"/>
        <v>4.429806434244177</v>
      </c>
      <c r="Y47" s="3">
        <f t="shared" si="13"/>
        <v>0.5727599999999993</v>
      </c>
      <c r="Z47" s="2">
        <f t="shared" si="14"/>
        <v>90.3642608695652</v>
      </c>
      <c r="AA47" s="1">
        <f t="shared" si="15"/>
        <v>4.419656425629291</v>
      </c>
      <c r="AB47" s="2">
        <f t="shared" si="16"/>
        <v>4.407235294117657</v>
      </c>
    </row>
    <row r="48" spans="1:28" ht="12.75">
      <c r="A48" t="s">
        <v>67</v>
      </c>
      <c r="B48">
        <v>31</v>
      </c>
      <c r="C48" t="s">
        <v>21</v>
      </c>
      <c r="D48">
        <v>0.99</v>
      </c>
      <c r="E48">
        <v>32</v>
      </c>
      <c r="F48">
        <v>27</v>
      </c>
      <c r="G48">
        <v>7</v>
      </c>
      <c r="H48">
        <v>13</v>
      </c>
      <c r="I48">
        <v>174.1</v>
      </c>
      <c r="J48">
        <v>167</v>
      </c>
      <c r="K48">
        <v>94</v>
      </c>
      <c r="L48">
        <v>89</v>
      </c>
      <c r="M48">
        <v>30</v>
      </c>
      <c r="N48">
        <v>60</v>
      </c>
      <c r="O48">
        <v>91</v>
      </c>
      <c r="P48">
        <v>13</v>
      </c>
      <c r="Q48">
        <v>1</v>
      </c>
      <c r="R48">
        <v>0</v>
      </c>
      <c r="S48">
        <v>4.22</v>
      </c>
      <c r="T48" s="2">
        <f t="shared" si="9"/>
        <v>27.211996679119984</v>
      </c>
      <c r="U48" s="1">
        <f t="shared" si="10"/>
        <v>4.908359876768837</v>
      </c>
      <c r="V48" s="1">
        <f t="shared" si="8"/>
        <v>4.6472769046002815</v>
      </c>
      <c r="W48" s="1">
        <f t="shared" si="11"/>
        <v>4.933801890240719</v>
      </c>
      <c r="X48" s="1">
        <f t="shared" si="12"/>
        <v>5.686227559918542</v>
      </c>
      <c r="Y48" s="3">
        <f t="shared" si="13"/>
        <v>-2.1653999999999995</v>
      </c>
      <c r="Z48" s="2">
        <f t="shared" si="14"/>
        <v>82.97212499999999</v>
      </c>
      <c r="AA48" s="1">
        <f t="shared" si="15"/>
        <v>4.392450259620907</v>
      </c>
      <c r="AB48" s="2">
        <f t="shared" si="16"/>
        <v>-5.771606060606051</v>
      </c>
    </row>
    <row r="49" spans="1:28" ht="12.75">
      <c r="A49" t="s">
        <v>64</v>
      </c>
      <c r="B49">
        <v>30</v>
      </c>
      <c r="C49" t="s">
        <v>17</v>
      </c>
      <c r="D49">
        <v>0.94</v>
      </c>
      <c r="E49">
        <v>27</v>
      </c>
      <c r="F49">
        <v>27</v>
      </c>
      <c r="G49">
        <v>9</v>
      </c>
      <c r="H49">
        <v>7</v>
      </c>
      <c r="I49">
        <v>147</v>
      </c>
      <c r="J49">
        <v>129</v>
      </c>
      <c r="K49">
        <v>72</v>
      </c>
      <c r="L49">
        <v>63</v>
      </c>
      <c r="M49">
        <v>16</v>
      </c>
      <c r="N49">
        <v>101</v>
      </c>
      <c r="O49">
        <v>140</v>
      </c>
      <c r="P49">
        <v>13</v>
      </c>
      <c r="Q49">
        <v>0</v>
      </c>
      <c r="R49">
        <v>0</v>
      </c>
      <c r="S49">
        <v>3.59</v>
      </c>
      <c r="T49" s="2">
        <f t="shared" si="9"/>
        <v>26.550374040610137</v>
      </c>
      <c r="U49" s="1">
        <f t="shared" si="10"/>
        <v>4.6895353886235345</v>
      </c>
      <c r="V49" s="1">
        <f t="shared" si="8"/>
        <v>4.103343465045593</v>
      </c>
      <c r="W49" s="1">
        <f t="shared" si="11"/>
        <v>5.272038211029093</v>
      </c>
      <c r="X49" s="1">
        <f t="shared" si="12"/>
        <v>5.451939209726445</v>
      </c>
      <c r="Y49" s="3">
        <f t="shared" si="13"/>
        <v>2.7462400000000002</v>
      </c>
      <c r="Z49" s="2">
        <f t="shared" si="14"/>
        <v>95.01962962962962</v>
      </c>
      <c r="AA49" s="1">
        <f t="shared" si="15"/>
        <v>3.9622215836734695</v>
      </c>
      <c r="AB49" s="2">
        <f t="shared" si="16"/>
        <v>-1.2990780141843912</v>
      </c>
    </row>
    <row r="50" spans="1:28" ht="12.75">
      <c r="A50" t="s">
        <v>52</v>
      </c>
      <c r="B50">
        <v>26</v>
      </c>
      <c r="C50" t="s">
        <v>17</v>
      </c>
      <c r="D50">
        <v>0.94</v>
      </c>
      <c r="E50">
        <v>30</v>
      </c>
      <c r="F50">
        <v>30</v>
      </c>
      <c r="G50">
        <v>12</v>
      </c>
      <c r="H50">
        <v>12</v>
      </c>
      <c r="I50">
        <v>185.1</v>
      </c>
      <c r="J50">
        <v>191</v>
      </c>
      <c r="K50">
        <v>98</v>
      </c>
      <c r="L50">
        <v>93</v>
      </c>
      <c r="M50">
        <v>28</v>
      </c>
      <c r="N50">
        <v>46</v>
      </c>
      <c r="O50">
        <v>141</v>
      </c>
      <c r="P50">
        <v>20</v>
      </c>
      <c r="Q50">
        <v>0</v>
      </c>
      <c r="R50">
        <v>0</v>
      </c>
      <c r="S50">
        <v>4</v>
      </c>
      <c r="T50" s="2">
        <f t="shared" si="9"/>
        <v>25.624589526862934</v>
      </c>
      <c r="U50" s="1">
        <f t="shared" si="10"/>
        <v>5.069140315183282</v>
      </c>
      <c r="V50" s="1">
        <f t="shared" si="8"/>
        <v>4.8105107072657685</v>
      </c>
      <c r="W50" s="1">
        <f t="shared" si="11"/>
        <v>5.121691782475258</v>
      </c>
      <c r="X50" s="1">
        <f t="shared" si="12"/>
        <v>4.972730645884341</v>
      </c>
      <c r="Y50" s="3">
        <f t="shared" si="13"/>
        <v>1.5664800000000012</v>
      </c>
      <c r="Z50" s="2">
        <f t="shared" si="14"/>
        <v>94.94693333333332</v>
      </c>
      <c r="AA50" s="1">
        <f t="shared" si="15"/>
        <v>4.142666914100486</v>
      </c>
      <c r="AB50" s="2">
        <f t="shared" si="16"/>
        <v>-9.44298581560283</v>
      </c>
    </row>
    <row r="51" spans="1:28" ht="12.75">
      <c r="A51" t="s">
        <v>82</v>
      </c>
      <c r="B51">
        <v>33</v>
      </c>
      <c r="C51" t="s">
        <v>15</v>
      </c>
      <c r="D51">
        <v>1.04</v>
      </c>
      <c r="E51">
        <v>19</v>
      </c>
      <c r="F51">
        <v>19</v>
      </c>
      <c r="G51">
        <v>6</v>
      </c>
      <c r="H51">
        <v>6</v>
      </c>
      <c r="I51">
        <v>106.2</v>
      </c>
      <c r="J51">
        <v>91</v>
      </c>
      <c r="K51">
        <v>51</v>
      </c>
      <c r="L51">
        <v>49</v>
      </c>
      <c r="M51">
        <v>16</v>
      </c>
      <c r="N51">
        <v>48</v>
      </c>
      <c r="O51">
        <v>91</v>
      </c>
      <c r="P51">
        <v>12</v>
      </c>
      <c r="Q51">
        <v>0</v>
      </c>
      <c r="R51">
        <v>0</v>
      </c>
      <c r="S51">
        <v>5.74</v>
      </c>
      <c r="T51" s="2">
        <f t="shared" si="9"/>
        <v>25.479346680716557</v>
      </c>
      <c r="U51" s="1">
        <f t="shared" si="10"/>
        <v>4.15580182529335</v>
      </c>
      <c r="V51" s="1">
        <f t="shared" si="8"/>
        <v>3.992829204693611</v>
      </c>
      <c r="W51" s="1">
        <f t="shared" si="11"/>
        <v>4.321642764015646</v>
      </c>
      <c r="X51" s="1">
        <f t="shared" si="12"/>
        <v>4.936033898305084</v>
      </c>
      <c r="Y51" s="3">
        <f t="shared" si="13"/>
        <v>-1.4509199999999995</v>
      </c>
      <c r="Z51" s="2">
        <f t="shared" si="14"/>
        <v>89.53768421052632</v>
      </c>
      <c r="AA51" s="1">
        <f t="shared" si="15"/>
        <v>4.015537627118644</v>
      </c>
      <c r="AB51" s="2">
        <f t="shared" si="16"/>
        <v>5.359538461538469</v>
      </c>
    </row>
    <row r="52" spans="1:28" ht="12.75">
      <c r="A52" t="s">
        <v>80</v>
      </c>
      <c r="B52">
        <v>25</v>
      </c>
      <c r="C52" t="s">
        <v>7</v>
      </c>
      <c r="D52">
        <v>1.02</v>
      </c>
      <c r="E52">
        <v>23</v>
      </c>
      <c r="F52">
        <v>20</v>
      </c>
      <c r="G52">
        <v>6</v>
      </c>
      <c r="H52">
        <v>8</v>
      </c>
      <c r="I52">
        <v>114</v>
      </c>
      <c r="J52">
        <v>111</v>
      </c>
      <c r="K52">
        <v>59</v>
      </c>
      <c r="L52">
        <v>55</v>
      </c>
      <c r="M52">
        <v>16</v>
      </c>
      <c r="N52">
        <v>41</v>
      </c>
      <c r="O52">
        <v>62</v>
      </c>
      <c r="P52">
        <v>10</v>
      </c>
      <c r="Q52">
        <v>0</v>
      </c>
      <c r="R52">
        <v>0</v>
      </c>
      <c r="S52">
        <v>3.65</v>
      </c>
      <c r="T52" s="2">
        <f t="shared" si="9"/>
        <v>22.14773032500672</v>
      </c>
      <c r="U52" s="1">
        <f t="shared" si="10"/>
        <v>4.56656346749226</v>
      </c>
      <c r="V52" s="1">
        <f t="shared" si="8"/>
        <v>4.256965944272446</v>
      </c>
      <c r="W52" s="1">
        <f t="shared" si="11"/>
        <v>4.6566873065015475</v>
      </c>
      <c r="X52" s="1">
        <f t="shared" si="12"/>
        <v>5.102761609907121</v>
      </c>
      <c r="Y52" s="3">
        <f t="shared" si="13"/>
        <v>0.4380800000000009</v>
      </c>
      <c r="Z52" s="2">
        <f t="shared" si="14"/>
        <v>76.3795652173913</v>
      </c>
      <c r="AA52" s="1">
        <f t="shared" si="15"/>
        <v>4.358127736842105</v>
      </c>
      <c r="AB52" s="2">
        <f t="shared" si="16"/>
        <v>0.5501960784313725</v>
      </c>
    </row>
    <row r="53" spans="1:28" ht="12.75">
      <c r="A53" t="s">
        <v>66</v>
      </c>
      <c r="B53">
        <v>33</v>
      </c>
      <c r="C53" t="s">
        <v>44</v>
      </c>
      <c r="D53">
        <v>0.95</v>
      </c>
      <c r="E53">
        <v>27</v>
      </c>
      <c r="F53">
        <v>27</v>
      </c>
      <c r="G53">
        <v>10</v>
      </c>
      <c r="H53">
        <v>5</v>
      </c>
      <c r="I53">
        <v>147</v>
      </c>
      <c r="J53">
        <v>170</v>
      </c>
      <c r="K53">
        <v>77</v>
      </c>
      <c r="L53">
        <v>74</v>
      </c>
      <c r="M53">
        <v>14</v>
      </c>
      <c r="N53">
        <v>47</v>
      </c>
      <c r="O53">
        <v>41</v>
      </c>
      <c r="P53">
        <v>14</v>
      </c>
      <c r="Q53">
        <v>0</v>
      </c>
      <c r="R53">
        <v>0</v>
      </c>
      <c r="S53">
        <v>5.59</v>
      </c>
      <c r="T53" s="2">
        <f t="shared" si="9"/>
        <v>22.093487142513833</v>
      </c>
      <c r="U53" s="1">
        <f t="shared" si="10"/>
        <v>4.962406015037594</v>
      </c>
      <c r="V53" s="1">
        <f t="shared" si="8"/>
        <v>4.769065520945221</v>
      </c>
      <c r="W53" s="1">
        <f t="shared" si="11"/>
        <v>5.499268743286788</v>
      </c>
      <c r="X53" s="1">
        <f t="shared" si="12"/>
        <v>5.1409288936627275</v>
      </c>
      <c r="Y53" s="3">
        <f t="shared" si="13"/>
        <v>0.9271000000000001</v>
      </c>
      <c r="Z53" s="2">
        <f t="shared" si="14"/>
        <v>83.65518518518519</v>
      </c>
      <c r="AA53" s="1">
        <f t="shared" si="15"/>
        <v>4.672655942857143</v>
      </c>
      <c r="AB53" s="2">
        <f t="shared" si="16"/>
        <v>-5.755964912280696</v>
      </c>
    </row>
    <row r="54" spans="1:28" ht="12.75">
      <c r="A54" t="s">
        <v>78</v>
      </c>
      <c r="B54">
        <v>28</v>
      </c>
      <c r="C54" t="s">
        <v>5</v>
      </c>
      <c r="D54">
        <v>1</v>
      </c>
      <c r="E54">
        <v>21</v>
      </c>
      <c r="F54">
        <v>20</v>
      </c>
      <c r="G54">
        <v>7</v>
      </c>
      <c r="H54">
        <v>8</v>
      </c>
      <c r="I54">
        <v>109.1</v>
      </c>
      <c r="J54">
        <v>123</v>
      </c>
      <c r="K54">
        <v>55</v>
      </c>
      <c r="L54">
        <v>49</v>
      </c>
      <c r="M54">
        <v>16</v>
      </c>
      <c r="N54">
        <v>51</v>
      </c>
      <c r="O54">
        <v>62</v>
      </c>
      <c r="P54">
        <v>10</v>
      </c>
      <c r="Q54">
        <v>1</v>
      </c>
      <c r="R54">
        <v>0</v>
      </c>
      <c r="S54">
        <v>3.75</v>
      </c>
      <c r="T54" s="2">
        <f t="shared" si="9"/>
        <v>21.55266362252664</v>
      </c>
      <c r="U54" s="1">
        <f t="shared" si="10"/>
        <v>4.5371219065077915</v>
      </c>
      <c r="V54" s="1">
        <f t="shared" si="8"/>
        <v>4.042163153070578</v>
      </c>
      <c r="W54" s="1">
        <f t="shared" si="11"/>
        <v>5.912087626031165</v>
      </c>
      <c r="X54" s="1">
        <f t="shared" si="12"/>
        <v>5.579503721356555</v>
      </c>
      <c r="Y54" s="3">
        <f t="shared" si="13"/>
        <v>0.8803</v>
      </c>
      <c r="Z54" s="2">
        <f t="shared" si="14"/>
        <v>85.75799999999998</v>
      </c>
      <c r="AA54" s="1">
        <f t="shared" si="15"/>
        <v>4.443701486709441</v>
      </c>
      <c r="AB54" s="2">
        <f t="shared" si="16"/>
        <v>0.8834444444444429</v>
      </c>
    </row>
    <row r="55" spans="1:28" ht="12.75">
      <c r="A55" t="s">
        <v>86</v>
      </c>
      <c r="B55">
        <v>40</v>
      </c>
      <c r="C55" t="s">
        <v>50</v>
      </c>
      <c r="D55">
        <v>1.03</v>
      </c>
      <c r="E55">
        <v>18</v>
      </c>
      <c r="F55">
        <v>18</v>
      </c>
      <c r="G55">
        <v>6</v>
      </c>
      <c r="H55">
        <v>8</v>
      </c>
      <c r="I55">
        <v>114</v>
      </c>
      <c r="J55">
        <v>125</v>
      </c>
      <c r="K55">
        <v>61</v>
      </c>
      <c r="L55">
        <v>54</v>
      </c>
      <c r="M55">
        <v>16</v>
      </c>
      <c r="N55">
        <v>27</v>
      </c>
      <c r="O55">
        <v>125</v>
      </c>
      <c r="P55">
        <v>13</v>
      </c>
      <c r="Q55">
        <v>1</v>
      </c>
      <c r="R55">
        <v>1</v>
      </c>
      <c r="S55">
        <v>4.11</v>
      </c>
      <c r="T55" s="2">
        <f t="shared" si="9"/>
        <v>20.767566609034894</v>
      </c>
      <c r="U55" s="1">
        <f t="shared" si="10"/>
        <v>4.675523760858457</v>
      </c>
      <c r="V55" s="1">
        <f t="shared" si="8"/>
        <v>4.1389882473173225</v>
      </c>
      <c r="W55" s="1">
        <f t="shared" si="11"/>
        <v>4.882663260091978</v>
      </c>
      <c r="X55" s="1">
        <f t="shared" si="12"/>
        <v>3.847946857434849</v>
      </c>
      <c r="Y55" s="3">
        <f t="shared" si="13"/>
        <v>-0.25100000000000044</v>
      </c>
      <c r="Z55" s="2">
        <f t="shared" si="14"/>
        <v>101.91666666666667</v>
      </c>
      <c r="AA55" s="1">
        <f t="shared" si="15"/>
        <v>3.822637021052632</v>
      </c>
      <c r="AB55" s="2">
        <f t="shared" si="16"/>
        <v>-0.8299676375404541</v>
      </c>
    </row>
    <row r="56" spans="1:28" ht="12.75">
      <c r="A56" t="s">
        <v>91</v>
      </c>
      <c r="B56">
        <v>31</v>
      </c>
      <c r="C56" t="s">
        <v>48</v>
      </c>
      <c r="D56">
        <v>1.01</v>
      </c>
      <c r="E56">
        <v>41</v>
      </c>
      <c r="F56">
        <v>16</v>
      </c>
      <c r="G56">
        <v>7</v>
      </c>
      <c r="H56">
        <v>5</v>
      </c>
      <c r="I56">
        <v>121</v>
      </c>
      <c r="J56">
        <v>128</v>
      </c>
      <c r="K56">
        <v>65</v>
      </c>
      <c r="L56">
        <v>64</v>
      </c>
      <c r="M56">
        <v>19</v>
      </c>
      <c r="N56">
        <v>42</v>
      </c>
      <c r="O56">
        <v>84</v>
      </c>
      <c r="P56">
        <v>4</v>
      </c>
      <c r="Q56">
        <v>0</v>
      </c>
      <c r="R56">
        <v>0</v>
      </c>
      <c r="S56">
        <v>5.5</v>
      </c>
      <c r="T56" s="2">
        <f t="shared" si="9"/>
        <v>20.546151875461533</v>
      </c>
      <c r="U56" s="1">
        <f t="shared" si="10"/>
        <v>4.786842320595696</v>
      </c>
      <c r="V56" s="1">
        <f t="shared" si="8"/>
        <v>4.713198592586531</v>
      </c>
      <c r="W56" s="1">
        <f t="shared" si="11"/>
        <v>5.230065624744293</v>
      </c>
      <c r="X56" s="1">
        <f t="shared" si="12"/>
        <v>5.107139513951394</v>
      </c>
      <c r="Y56" s="3">
        <f t="shared" si="13"/>
        <v>-0.14275999999999933</v>
      </c>
      <c r="Z56" s="2">
        <f t="shared" si="14"/>
        <v>46.832195121951216</v>
      </c>
      <c r="AA56" s="1">
        <f t="shared" si="15"/>
        <v>4.255808267768595</v>
      </c>
      <c r="AB56" s="2">
        <f t="shared" si="16"/>
        <v>-2.377546754675462</v>
      </c>
    </row>
    <row r="57" spans="1:28" ht="12.75">
      <c r="A57" t="s">
        <v>55</v>
      </c>
      <c r="B57">
        <v>28</v>
      </c>
      <c r="C57" t="s">
        <v>48</v>
      </c>
      <c r="D57">
        <v>1.01</v>
      </c>
      <c r="E57">
        <v>29</v>
      </c>
      <c r="F57">
        <v>29</v>
      </c>
      <c r="G57">
        <v>9</v>
      </c>
      <c r="H57">
        <v>16</v>
      </c>
      <c r="I57">
        <v>175.1</v>
      </c>
      <c r="J57">
        <v>204</v>
      </c>
      <c r="K57">
        <v>104</v>
      </c>
      <c r="L57">
        <v>93</v>
      </c>
      <c r="M57">
        <v>23</v>
      </c>
      <c r="N57">
        <v>42</v>
      </c>
      <c r="O57">
        <v>100</v>
      </c>
      <c r="P57">
        <v>12</v>
      </c>
      <c r="Q57">
        <v>2</v>
      </c>
      <c r="R57">
        <v>1</v>
      </c>
      <c r="S57">
        <v>4.34</v>
      </c>
      <c r="T57" s="2">
        <f t="shared" si="9"/>
        <v>19.8928688759287</v>
      </c>
      <c r="U57" s="1">
        <f t="shared" si="10"/>
        <v>5.292590938134362</v>
      </c>
      <c r="V57" s="1">
        <f t="shared" si="8"/>
        <v>4.732797665831689</v>
      </c>
      <c r="W57" s="1">
        <f t="shared" si="11"/>
        <v>5.269737123341118</v>
      </c>
      <c r="X57" s="1">
        <f t="shared" si="12"/>
        <v>4.629461049131756</v>
      </c>
      <c r="Y57" s="3">
        <f t="shared" si="13"/>
        <v>-2.7777499999999997</v>
      </c>
      <c r="Z57" s="2">
        <f t="shared" si="14"/>
        <v>93.37613793103448</v>
      </c>
      <c r="AA57" s="1">
        <f t="shared" si="15"/>
        <v>4.384820311821816</v>
      </c>
      <c r="AB57" s="2">
        <f t="shared" si="16"/>
        <v>-13.280185918591856</v>
      </c>
    </row>
    <row r="58" spans="1:28" ht="12.75">
      <c r="A58" t="s">
        <v>62</v>
      </c>
      <c r="B58">
        <v>30</v>
      </c>
      <c r="C58" t="s">
        <v>63</v>
      </c>
      <c r="D58">
        <v>1</v>
      </c>
      <c r="E58">
        <v>28</v>
      </c>
      <c r="F58">
        <v>28</v>
      </c>
      <c r="G58">
        <v>8</v>
      </c>
      <c r="H58">
        <v>10</v>
      </c>
      <c r="I58">
        <v>166.2</v>
      </c>
      <c r="J58">
        <v>190</v>
      </c>
      <c r="K58">
        <v>97</v>
      </c>
      <c r="L58">
        <v>86</v>
      </c>
      <c r="M58">
        <v>24</v>
      </c>
      <c r="N58">
        <v>50</v>
      </c>
      <c r="O58">
        <v>93</v>
      </c>
      <c r="P58">
        <v>17</v>
      </c>
      <c r="Q58">
        <v>0</v>
      </c>
      <c r="R58">
        <v>0</v>
      </c>
      <c r="S58">
        <v>4.5</v>
      </c>
      <c r="T58" s="2">
        <f t="shared" si="9"/>
        <v>19.61826484018266</v>
      </c>
      <c r="U58" s="1">
        <f t="shared" si="10"/>
        <v>5.252707581227437</v>
      </c>
      <c r="V58" s="1">
        <f t="shared" si="8"/>
        <v>4.657039711191336</v>
      </c>
      <c r="W58" s="1">
        <f t="shared" si="11"/>
        <v>5.490363898916966</v>
      </c>
      <c r="X58" s="1">
        <f t="shared" si="12"/>
        <v>5.05717083032491</v>
      </c>
      <c r="Y58" s="3">
        <f t="shared" si="13"/>
        <v>-0.7881399999999994</v>
      </c>
      <c r="Z58" s="2">
        <f t="shared" si="14"/>
        <v>93.11878571428572</v>
      </c>
      <c r="AA58" s="1">
        <f t="shared" si="15"/>
        <v>4.41250514801444</v>
      </c>
      <c r="AB58" s="2">
        <f t="shared" si="16"/>
        <v>-11.86866666666666</v>
      </c>
    </row>
    <row r="59" spans="1:28" ht="12.75">
      <c r="A59" t="s">
        <v>49</v>
      </c>
      <c r="B59">
        <v>32</v>
      </c>
      <c r="C59" t="s">
        <v>50</v>
      </c>
      <c r="D59">
        <v>1.03</v>
      </c>
      <c r="E59">
        <v>34</v>
      </c>
      <c r="F59">
        <v>30</v>
      </c>
      <c r="G59">
        <v>8</v>
      </c>
      <c r="H59">
        <v>8</v>
      </c>
      <c r="I59">
        <v>175.2</v>
      </c>
      <c r="J59">
        <v>212</v>
      </c>
      <c r="K59">
        <v>107</v>
      </c>
      <c r="L59">
        <v>99</v>
      </c>
      <c r="M59">
        <v>22</v>
      </c>
      <c r="N59">
        <v>57</v>
      </c>
      <c r="O59">
        <v>113</v>
      </c>
      <c r="P59">
        <v>10</v>
      </c>
      <c r="Q59">
        <v>0</v>
      </c>
      <c r="R59">
        <v>0</v>
      </c>
      <c r="S59">
        <v>5.13</v>
      </c>
      <c r="T59" s="2">
        <f t="shared" si="9"/>
        <v>19.04983818770228</v>
      </c>
      <c r="U59" s="1">
        <f t="shared" si="10"/>
        <v>5.3364809150152945</v>
      </c>
      <c r="V59" s="1">
        <f t="shared" si="8"/>
        <v>4.937491687724432</v>
      </c>
      <c r="W59" s="1">
        <f t="shared" si="11"/>
        <v>5.591634525867802</v>
      </c>
      <c r="X59" s="1">
        <f t="shared" si="12"/>
        <v>4.601740657002261</v>
      </c>
      <c r="Y59" s="3">
        <f t="shared" si="13"/>
        <v>-0.8902399999999995</v>
      </c>
      <c r="Z59" s="2">
        <f t="shared" si="14"/>
        <v>83.34017647058823</v>
      </c>
      <c r="AA59" s="1">
        <f t="shared" si="15"/>
        <v>4.351199657534247</v>
      </c>
      <c r="AB59" s="2">
        <f t="shared" si="16"/>
        <v>-14.142161812297726</v>
      </c>
    </row>
    <row r="60" spans="1:28" ht="12.75">
      <c r="A60" t="s">
        <v>87</v>
      </c>
      <c r="B60">
        <v>27</v>
      </c>
      <c r="C60" t="s">
        <v>28</v>
      </c>
      <c r="D60">
        <v>1.2</v>
      </c>
      <c r="E60">
        <v>49</v>
      </c>
      <c r="F60">
        <v>17</v>
      </c>
      <c r="G60">
        <v>1</v>
      </c>
      <c r="H60">
        <v>14</v>
      </c>
      <c r="I60">
        <v>133.1</v>
      </c>
      <c r="J60">
        <v>137</v>
      </c>
      <c r="K60">
        <v>90</v>
      </c>
      <c r="L60">
        <v>87</v>
      </c>
      <c r="M60">
        <v>19</v>
      </c>
      <c r="N60">
        <v>54</v>
      </c>
      <c r="O60">
        <v>80</v>
      </c>
      <c r="P60">
        <v>7</v>
      </c>
      <c r="Q60">
        <v>0</v>
      </c>
      <c r="R60">
        <v>0</v>
      </c>
      <c r="S60">
        <v>4.13</v>
      </c>
      <c r="T60" s="2">
        <f t="shared" si="9"/>
        <v>18.392846270928477</v>
      </c>
      <c r="U60" s="1">
        <f t="shared" si="10"/>
        <v>5.07137490608565</v>
      </c>
      <c r="V60" s="1">
        <f t="shared" si="8"/>
        <v>4.902329075882795</v>
      </c>
      <c r="W60" s="1">
        <f t="shared" si="11"/>
        <v>4.326534184823441</v>
      </c>
      <c r="X60" s="1">
        <f t="shared" si="12"/>
        <v>4.4061268219383924</v>
      </c>
      <c r="Y60" s="3">
        <f t="shared" si="13"/>
        <v>-5.7296</v>
      </c>
      <c r="Z60" s="2">
        <f t="shared" si="14"/>
        <v>43.25179591836734</v>
      </c>
      <c r="AA60" s="1">
        <f t="shared" si="15"/>
        <v>4.3419551750563485</v>
      </c>
      <c r="AB60" s="2">
        <f t="shared" si="16"/>
        <v>-6.823222222222214</v>
      </c>
    </row>
    <row r="61" spans="1:28" ht="12.75">
      <c r="A61" t="s">
        <v>45</v>
      </c>
      <c r="B61">
        <v>26</v>
      </c>
      <c r="C61" t="s">
        <v>15</v>
      </c>
      <c r="D61">
        <v>1.04</v>
      </c>
      <c r="E61">
        <v>32</v>
      </c>
      <c r="F61">
        <v>31</v>
      </c>
      <c r="G61">
        <v>15</v>
      </c>
      <c r="H61">
        <v>9</v>
      </c>
      <c r="I61">
        <v>160.2</v>
      </c>
      <c r="J61">
        <v>180</v>
      </c>
      <c r="K61">
        <v>98</v>
      </c>
      <c r="L61">
        <v>91</v>
      </c>
      <c r="M61">
        <v>23</v>
      </c>
      <c r="N61">
        <v>64</v>
      </c>
      <c r="O61">
        <v>99</v>
      </c>
      <c r="P61">
        <v>13</v>
      </c>
      <c r="Q61">
        <v>0</v>
      </c>
      <c r="R61">
        <v>0</v>
      </c>
      <c r="S61">
        <v>5.45</v>
      </c>
      <c r="T61" s="2">
        <f t="shared" si="9"/>
        <v>18.177449947312965</v>
      </c>
      <c r="U61" s="1">
        <f t="shared" si="10"/>
        <v>5.293863439930856</v>
      </c>
      <c r="V61" s="1">
        <f t="shared" si="8"/>
        <v>4.915730337078652</v>
      </c>
      <c r="W61" s="1">
        <f t="shared" si="11"/>
        <v>5.451611927398445</v>
      </c>
      <c r="X61" s="1">
        <f t="shared" si="12"/>
        <v>5.051078651685393</v>
      </c>
      <c r="Y61" s="3">
        <f t="shared" si="13"/>
        <v>0.842880000000001</v>
      </c>
      <c r="Z61" s="2">
        <f t="shared" si="14"/>
        <v>81.23768749999999</v>
      </c>
      <c r="AA61" s="1">
        <f t="shared" si="15"/>
        <v>4.370136112359551</v>
      </c>
      <c r="AB61" s="2">
        <f t="shared" si="16"/>
        <v>-12.172769230769234</v>
      </c>
    </row>
    <row r="62" spans="1:28" ht="12.75">
      <c r="A62" t="s">
        <v>37</v>
      </c>
      <c r="B62">
        <v>30</v>
      </c>
      <c r="C62" t="s">
        <v>21</v>
      </c>
      <c r="D62">
        <v>0.99</v>
      </c>
      <c r="E62">
        <v>33</v>
      </c>
      <c r="F62">
        <v>32</v>
      </c>
      <c r="G62">
        <v>13</v>
      </c>
      <c r="H62">
        <v>9</v>
      </c>
      <c r="I62">
        <v>202.2</v>
      </c>
      <c r="J62">
        <v>252</v>
      </c>
      <c r="K62">
        <v>126</v>
      </c>
      <c r="L62">
        <v>119</v>
      </c>
      <c r="M62">
        <v>35</v>
      </c>
      <c r="N62">
        <v>57</v>
      </c>
      <c r="O62">
        <v>114</v>
      </c>
      <c r="P62">
        <v>15</v>
      </c>
      <c r="Q62">
        <v>2</v>
      </c>
      <c r="R62">
        <v>0</v>
      </c>
      <c r="S62">
        <v>5.72</v>
      </c>
      <c r="T62" s="2">
        <f t="shared" si="9"/>
        <v>14.605811540058129</v>
      </c>
      <c r="U62" s="1">
        <f t="shared" si="10"/>
        <v>5.66495818721338</v>
      </c>
      <c r="V62" s="1">
        <f t="shared" si="8"/>
        <v>5.350238287923748</v>
      </c>
      <c r="W62" s="1">
        <f t="shared" si="11"/>
        <v>6.260383059077419</v>
      </c>
      <c r="X62" s="1">
        <f t="shared" si="12"/>
        <v>5.4395525582231805</v>
      </c>
      <c r="Y62" s="3">
        <f t="shared" si="13"/>
        <v>-0.6129399999999978</v>
      </c>
      <c r="Z62" s="2">
        <f t="shared" si="14"/>
        <v>97.63563636363635</v>
      </c>
      <c r="AA62" s="1">
        <f t="shared" si="15"/>
        <v>4.475406237388723</v>
      </c>
      <c r="AB62" s="2">
        <f t="shared" si="16"/>
        <v>-23.701393939393935</v>
      </c>
    </row>
    <row r="63" spans="1:28" ht="12.75">
      <c r="A63" t="s">
        <v>71</v>
      </c>
      <c r="B63">
        <v>33</v>
      </c>
      <c r="C63" t="s">
        <v>33</v>
      </c>
      <c r="D63">
        <v>0.96</v>
      </c>
      <c r="E63">
        <v>35</v>
      </c>
      <c r="F63">
        <v>24</v>
      </c>
      <c r="G63">
        <v>8</v>
      </c>
      <c r="H63">
        <v>8</v>
      </c>
      <c r="I63">
        <v>155</v>
      </c>
      <c r="J63">
        <v>167</v>
      </c>
      <c r="K63">
        <v>91</v>
      </c>
      <c r="L63">
        <v>89</v>
      </c>
      <c r="M63">
        <v>31</v>
      </c>
      <c r="N63">
        <v>45</v>
      </c>
      <c r="O63">
        <v>98</v>
      </c>
      <c r="P63">
        <v>7</v>
      </c>
      <c r="Q63">
        <v>0</v>
      </c>
      <c r="R63">
        <v>0</v>
      </c>
      <c r="S63">
        <v>6.62</v>
      </c>
      <c r="T63" s="2">
        <f t="shared" si="9"/>
        <v>13.967846270928463</v>
      </c>
      <c r="U63" s="1">
        <f t="shared" si="10"/>
        <v>5.504032258064517</v>
      </c>
      <c r="V63" s="1">
        <f t="shared" si="8"/>
        <v>5.383064516129033</v>
      </c>
      <c r="W63" s="1">
        <f t="shared" si="11"/>
        <v>5.790841935483872</v>
      </c>
      <c r="X63" s="1">
        <f t="shared" si="12"/>
        <v>5.906990322580644</v>
      </c>
      <c r="Y63" s="3">
        <f t="shared" si="13"/>
        <v>-3.4411199999999997</v>
      </c>
      <c r="Z63" s="2">
        <f t="shared" si="14"/>
        <v>68.814</v>
      </c>
      <c r="AA63" s="1">
        <f t="shared" si="15"/>
        <v>4.345118332903226</v>
      </c>
      <c r="AB63" s="2">
        <f t="shared" si="16"/>
        <v>-15.397222222222231</v>
      </c>
    </row>
    <row r="64" spans="1:28" ht="12.75">
      <c r="A64" t="s">
        <v>88</v>
      </c>
      <c r="B64">
        <v>24</v>
      </c>
      <c r="C64" t="s">
        <v>28</v>
      </c>
      <c r="D64">
        <v>1.2</v>
      </c>
      <c r="E64">
        <v>43</v>
      </c>
      <c r="F64">
        <v>16</v>
      </c>
      <c r="G64">
        <v>4</v>
      </c>
      <c r="H64">
        <v>6</v>
      </c>
      <c r="I64">
        <v>124</v>
      </c>
      <c r="J64">
        <v>160</v>
      </c>
      <c r="K64">
        <v>89</v>
      </c>
      <c r="L64">
        <v>83</v>
      </c>
      <c r="M64">
        <v>8</v>
      </c>
      <c r="N64">
        <v>57</v>
      </c>
      <c r="O64">
        <v>43</v>
      </c>
      <c r="P64">
        <v>6</v>
      </c>
      <c r="Q64">
        <v>1</v>
      </c>
      <c r="R64">
        <v>0</v>
      </c>
      <c r="S64">
        <v>6.53</v>
      </c>
      <c r="T64" s="2">
        <f t="shared" si="9"/>
        <v>12.84094368340944</v>
      </c>
      <c r="U64" s="1">
        <f t="shared" si="10"/>
        <v>5.383064516129033</v>
      </c>
      <c r="V64" s="1">
        <f t="shared" si="8"/>
        <v>5.020161290322581</v>
      </c>
      <c r="W64" s="1">
        <f t="shared" si="11"/>
        <v>5.0696032258064525</v>
      </c>
      <c r="X64" s="1">
        <f t="shared" si="12"/>
        <v>3.9847935483870973</v>
      </c>
      <c r="Y64" s="3">
        <f t="shared" si="13"/>
        <v>-3.0543999999999993</v>
      </c>
      <c r="Z64" s="2">
        <f t="shared" si="14"/>
        <v>47.96860465116279</v>
      </c>
      <c r="AA64" s="1">
        <f t="shared" si="15"/>
        <v>4.685265412903226</v>
      </c>
      <c r="AB64" s="2">
        <f t="shared" si="16"/>
        <v>-10.651111111111115</v>
      </c>
    </row>
    <row r="65" spans="1:28" ht="12.75">
      <c r="A65" t="s">
        <v>42</v>
      </c>
      <c r="B65">
        <v>27</v>
      </c>
      <c r="C65" t="s">
        <v>5</v>
      </c>
      <c r="D65">
        <v>1</v>
      </c>
      <c r="E65">
        <v>33</v>
      </c>
      <c r="F65">
        <v>31</v>
      </c>
      <c r="G65">
        <v>10</v>
      </c>
      <c r="H65">
        <v>13</v>
      </c>
      <c r="I65">
        <v>190.2</v>
      </c>
      <c r="J65">
        <v>201</v>
      </c>
      <c r="K65">
        <v>121</v>
      </c>
      <c r="L65">
        <v>110</v>
      </c>
      <c r="M65">
        <v>27</v>
      </c>
      <c r="N65">
        <v>80</v>
      </c>
      <c r="O65">
        <v>152</v>
      </c>
      <c r="P65">
        <v>10</v>
      </c>
      <c r="Q65">
        <v>1</v>
      </c>
      <c r="R65">
        <v>0</v>
      </c>
      <c r="S65">
        <v>4.77</v>
      </c>
      <c r="T65" s="2">
        <f t="shared" si="9"/>
        <v>12.458447488584492</v>
      </c>
      <c r="U65" s="1">
        <f t="shared" si="10"/>
        <v>5.725552050473186</v>
      </c>
      <c r="V65" s="1">
        <f t="shared" si="8"/>
        <v>5.205047318611988</v>
      </c>
      <c r="W65" s="1">
        <f t="shared" si="11"/>
        <v>5.371631545741327</v>
      </c>
      <c r="X65" s="1">
        <f t="shared" si="12"/>
        <v>5.0101688328075715</v>
      </c>
      <c r="Y65" s="3">
        <f t="shared" si="13"/>
        <v>-1.8937599999999983</v>
      </c>
      <c r="Z65" s="2">
        <f t="shared" si="14"/>
        <v>94.61715151515152</v>
      </c>
      <c r="AA65" s="1">
        <f t="shared" si="15"/>
        <v>4.157560517350158</v>
      </c>
      <c r="AB65" s="2">
        <f t="shared" si="16"/>
        <v>-23.575333333333322</v>
      </c>
    </row>
    <row r="66" spans="1:28" ht="12.75">
      <c r="A66" t="s">
        <v>58</v>
      </c>
      <c r="B66">
        <v>35</v>
      </c>
      <c r="C66" t="s">
        <v>1</v>
      </c>
      <c r="D66">
        <v>0.99</v>
      </c>
      <c r="E66">
        <v>30</v>
      </c>
      <c r="F66">
        <v>29</v>
      </c>
      <c r="G66">
        <v>11</v>
      </c>
      <c r="H66">
        <v>9</v>
      </c>
      <c r="I66">
        <v>167.1</v>
      </c>
      <c r="J66">
        <v>191</v>
      </c>
      <c r="K66">
        <v>104</v>
      </c>
      <c r="L66">
        <v>101</v>
      </c>
      <c r="M66">
        <v>20</v>
      </c>
      <c r="N66">
        <v>59</v>
      </c>
      <c r="O66">
        <v>94</v>
      </c>
      <c r="P66">
        <v>11</v>
      </c>
      <c r="Q66">
        <v>0</v>
      </c>
      <c r="R66">
        <v>0</v>
      </c>
      <c r="S66">
        <v>6.38</v>
      </c>
      <c r="T66" s="2">
        <f>(4.61/0.73-U66)*I66/9</f>
        <v>12.199266638992667</v>
      </c>
      <c r="U66" s="1">
        <f aca="true" t="shared" si="17" ref="U66:U80">K66*9/I66/D66</f>
        <v>5.6580164300092495</v>
      </c>
      <c r="V66" s="1">
        <f t="shared" si="8"/>
        <v>5.4948044176051365</v>
      </c>
      <c r="W66" s="1">
        <f aca="true" t="shared" si="18" ref="W66:W80">((0.162+0.324*1.28)*J66+(1.296-0.324*1.28)*M66+0.324*N66-0.274*I66)*9/I66/D66</f>
        <v>5.500773624938796</v>
      </c>
      <c r="X66" s="1">
        <f aca="true" t="shared" si="19" ref="X66:X80">(9*1.04)*(0.326*I66+1.46*M66+0.324*N66-0.168*O66)/I66/D66</f>
        <v>4.922395081878026</v>
      </c>
      <c r="Y66" s="3">
        <f aca="true" t="shared" si="20" ref="Y66:Y80">(G66/(G66+H66)-(S66-4.61)*0.107-0.5)*(G66+H66)</f>
        <v>-2.787799999999998</v>
      </c>
      <c r="Z66" s="2">
        <f aca="true" t="shared" si="21" ref="Z66:Z80">(4.81*O66+5.14*N66+3.27*J66+3.16*(3*I66-O66))/E66</f>
        <v>88.90126666666667</v>
      </c>
      <c r="AA66" s="1">
        <f aca="true" t="shared" si="22" ref="AA66:AA80">4.46+0.095*(W66*D66)-0.113*(O66*9/I66)</f>
        <v>4.405247220825853</v>
      </c>
      <c r="AB66" s="2">
        <f aca="true" t="shared" si="23" ref="AB66:AB80">(4.61-U66)*I66/9</f>
        <v>-19.458171717171727</v>
      </c>
    </row>
    <row r="67" spans="1:28" ht="12.75">
      <c r="A67" t="s">
        <v>70</v>
      </c>
      <c r="B67">
        <v>30</v>
      </c>
      <c r="C67" t="s">
        <v>63</v>
      </c>
      <c r="D67">
        <v>1</v>
      </c>
      <c r="E67">
        <v>30</v>
      </c>
      <c r="F67">
        <v>26</v>
      </c>
      <c r="G67">
        <v>4</v>
      </c>
      <c r="H67">
        <v>15</v>
      </c>
      <c r="I67">
        <v>169</v>
      </c>
      <c r="J67">
        <v>204</v>
      </c>
      <c r="K67">
        <v>108</v>
      </c>
      <c r="L67">
        <v>100</v>
      </c>
      <c r="M67">
        <v>30</v>
      </c>
      <c r="N67">
        <v>41</v>
      </c>
      <c r="O67">
        <v>60</v>
      </c>
      <c r="P67">
        <v>10</v>
      </c>
      <c r="Q67">
        <v>2</v>
      </c>
      <c r="R67">
        <v>1</v>
      </c>
      <c r="S67">
        <v>3.92</v>
      </c>
      <c r="T67" s="2">
        <f>(4.61/0.73-U67)*I67/9</f>
        <v>10.582952815829541</v>
      </c>
      <c r="U67" s="1">
        <f t="shared" si="17"/>
        <v>5.7514792899408285</v>
      </c>
      <c r="V67" s="1">
        <f aca="true" t="shared" si="24" ref="V67:V80">L67*9/I67/D67</f>
        <v>5.325443786982248</v>
      </c>
      <c r="W67" s="1">
        <f t="shared" si="18"/>
        <v>5.914825562130177</v>
      </c>
      <c r="X67" s="1">
        <f t="shared" si="19"/>
        <v>5.654658461538462</v>
      </c>
      <c r="Y67" s="3">
        <f t="shared" si="20"/>
        <v>-4.097229999999999</v>
      </c>
      <c r="Z67" s="2">
        <f t="shared" si="21"/>
        <v>85.96466666666667</v>
      </c>
      <c r="AA67" s="1">
        <f t="shared" si="22"/>
        <v>4.660843339644971</v>
      </c>
      <c r="AB67" s="2">
        <f t="shared" si="23"/>
        <v>-21.43444444444444</v>
      </c>
    </row>
    <row r="68" spans="1:28" ht="12.75">
      <c r="A68" t="s">
        <v>69</v>
      </c>
      <c r="B68">
        <v>27</v>
      </c>
      <c r="C68" t="s">
        <v>48</v>
      </c>
      <c r="D68">
        <v>1.01</v>
      </c>
      <c r="E68">
        <v>26</v>
      </c>
      <c r="F68">
        <v>26</v>
      </c>
      <c r="G68">
        <v>10</v>
      </c>
      <c r="H68">
        <v>9</v>
      </c>
      <c r="I68">
        <v>142</v>
      </c>
      <c r="J68">
        <v>166</v>
      </c>
      <c r="K68">
        <v>90</v>
      </c>
      <c r="L68">
        <v>83</v>
      </c>
      <c r="M68">
        <v>22</v>
      </c>
      <c r="N68">
        <v>40</v>
      </c>
      <c r="O68">
        <v>71</v>
      </c>
      <c r="P68">
        <v>12</v>
      </c>
      <c r="Q68">
        <v>1</v>
      </c>
      <c r="R68">
        <v>0</v>
      </c>
      <c r="S68">
        <v>5.62</v>
      </c>
      <c r="T68" s="2">
        <f>(4.61/0.73-U68)*I68/9</f>
        <v>10.528836445288375</v>
      </c>
      <c r="U68" s="1">
        <f t="shared" si="17"/>
        <v>5.647747873378887</v>
      </c>
      <c r="V68" s="1">
        <f t="shared" si="24"/>
        <v>5.208478594338307</v>
      </c>
      <c r="W68" s="1">
        <f t="shared" si="18"/>
        <v>5.59601952307907</v>
      </c>
      <c r="X68" s="1">
        <f t="shared" si="19"/>
        <v>5.18474299260912</v>
      </c>
      <c r="Y68" s="3">
        <f t="shared" si="20"/>
        <v>-1.5533300000000005</v>
      </c>
      <c r="Z68" s="2">
        <f t="shared" si="21"/>
        <v>85.06653846153846</v>
      </c>
      <c r="AA68" s="1">
        <f t="shared" si="22"/>
        <v>4.488438073239437</v>
      </c>
      <c r="AB68" s="2">
        <f t="shared" si="23"/>
        <v>-16.37335533553355</v>
      </c>
    </row>
    <row r="69" spans="1:28" ht="12.75">
      <c r="A69" t="s">
        <v>52</v>
      </c>
      <c r="B69">
        <v>22</v>
      </c>
      <c r="C69" t="s">
        <v>48</v>
      </c>
      <c r="D69">
        <v>1.01</v>
      </c>
      <c r="E69">
        <v>24</v>
      </c>
      <c r="F69">
        <v>24</v>
      </c>
      <c r="G69">
        <v>4</v>
      </c>
      <c r="H69">
        <v>10</v>
      </c>
      <c r="I69">
        <v>126.2</v>
      </c>
      <c r="J69">
        <v>129</v>
      </c>
      <c r="K69">
        <v>80</v>
      </c>
      <c r="L69">
        <v>77</v>
      </c>
      <c r="M69">
        <v>22</v>
      </c>
      <c r="N69">
        <v>77</v>
      </c>
      <c r="O69">
        <v>141</v>
      </c>
      <c r="P69">
        <v>8</v>
      </c>
      <c r="Q69">
        <v>0</v>
      </c>
      <c r="R69">
        <v>0</v>
      </c>
      <c r="S69">
        <v>3.79</v>
      </c>
      <c r="T69" s="2">
        <f>(4.61/0.73-U69)*I69/9</f>
        <v>9.343372967433751</v>
      </c>
      <c r="U69" s="1">
        <f t="shared" si="17"/>
        <v>5.648742370275062</v>
      </c>
      <c r="V69" s="1">
        <f t="shared" si="24"/>
        <v>5.436914531389748</v>
      </c>
      <c r="W69" s="1">
        <f t="shared" si="18"/>
        <v>5.942070264078705</v>
      </c>
      <c r="X69" s="1">
        <f t="shared" si="19"/>
        <v>5.472363779008646</v>
      </c>
      <c r="Y69" s="3">
        <f t="shared" si="20"/>
        <v>-1.7716399999999997</v>
      </c>
      <c r="Z69" s="2">
        <f t="shared" si="21"/>
        <v>93.60983333333333</v>
      </c>
      <c r="AA69" s="1">
        <f t="shared" si="22"/>
        <v>3.8938738129952455</v>
      </c>
      <c r="AB69" s="2">
        <f t="shared" si="23"/>
        <v>-14.56547634763475</v>
      </c>
    </row>
    <row r="70" spans="1:28" ht="12.75">
      <c r="A70" t="s">
        <v>83</v>
      </c>
      <c r="B70">
        <v>29</v>
      </c>
      <c r="C70" t="s">
        <v>48</v>
      </c>
      <c r="D70">
        <v>1.01</v>
      </c>
      <c r="E70">
        <v>18</v>
      </c>
      <c r="F70">
        <v>18</v>
      </c>
      <c r="G70">
        <v>5</v>
      </c>
      <c r="H70">
        <v>9</v>
      </c>
      <c r="I70">
        <v>105</v>
      </c>
      <c r="J70">
        <v>127</v>
      </c>
      <c r="K70">
        <v>67</v>
      </c>
      <c r="L70">
        <v>58</v>
      </c>
      <c r="M70">
        <v>14</v>
      </c>
      <c r="N70">
        <v>36</v>
      </c>
      <c r="O70">
        <v>68</v>
      </c>
      <c r="P70">
        <v>9</v>
      </c>
      <c r="Q70">
        <v>0</v>
      </c>
      <c r="R70">
        <v>0</v>
      </c>
      <c r="S70">
        <v>4.2</v>
      </c>
      <c r="T70" s="2">
        <f>(4.61/0.73-U70)*I70/9</f>
        <v>7.339165423391669</v>
      </c>
      <c r="U70" s="1">
        <f t="shared" si="17"/>
        <v>5.685997171145686</v>
      </c>
      <c r="V70" s="1">
        <f t="shared" si="24"/>
        <v>4.9222065063649225</v>
      </c>
      <c r="W70" s="1">
        <f t="shared" si="18"/>
        <v>5.811204526166902</v>
      </c>
      <c r="X70" s="1">
        <f t="shared" si="19"/>
        <v>4.846370579915134</v>
      </c>
      <c r="Y70" s="3">
        <f t="shared" si="20"/>
        <v>-1.3858199999999996</v>
      </c>
      <c r="Z70" s="2">
        <f t="shared" si="21"/>
        <v>94.885</v>
      </c>
      <c r="AA70" s="1">
        <f t="shared" si="22"/>
        <v>4.358956502857143</v>
      </c>
      <c r="AB70" s="2">
        <f t="shared" si="23"/>
        <v>-12.553300330032995</v>
      </c>
    </row>
    <row r="71" spans="1:28" ht="12.75">
      <c r="A71" t="s">
        <v>4</v>
      </c>
      <c r="B71">
        <v>29</v>
      </c>
      <c r="C71" t="s">
        <v>5</v>
      </c>
      <c r="D71">
        <v>1</v>
      </c>
      <c r="E71">
        <v>36</v>
      </c>
      <c r="F71">
        <v>34</v>
      </c>
      <c r="G71">
        <v>10</v>
      </c>
      <c r="H71">
        <v>13</v>
      </c>
      <c r="I71">
        <v>194.2</v>
      </c>
      <c r="J71">
        <v>201</v>
      </c>
      <c r="K71">
        <v>129</v>
      </c>
      <c r="L71">
        <v>119</v>
      </c>
      <c r="M71">
        <v>36</v>
      </c>
      <c r="N71">
        <v>94</v>
      </c>
      <c r="O71">
        <v>116</v>
      </c>
      <c r="P71">
        <v>13</v>
      </c>
      <c r="Q71">
        <v>1</v>
      </c>
      <c r="R71">
        <v>1</v>
      </c>
      <c r="S71">
        <v>5.21</v>
      </c>
      <c r="T71" s="2">
        <f>(4.61/0.73-U71)*I71/9</f>
        <v>7.2651445966514485</v>
      </c>
      <c r="U71" s="1">
        <f t="shared" si="17"/>
        <v>5.978372811534501</v>
      </c>
      <c r="V71" s="1">
        <f t="shared" si="24"/>
        <v>5.514933058702369</v>
      </c>
      <c r="W71" s="1">
        <f t="shared" si="18"/>
        <v>5.787991761071061</v>
      </c>
      <c r="X71" s="1">
        <f t="shared" si="19"/>
        <v>6.113265664263645</v>
      </c>
      <c r="Y71" s="3">
        <f t="shared" si="20"/>
        <v>-2.9766</v>
      </c>
      <c r="Z71" s="2">
        <f t="shared" si="21"/>
        <v>88.1346111111111</v>
      </c>
      <c r="AA71" s="1">
        <f t="shared" si="22"/>
        <v>4.402382389289392</v>
      </c>
      <c r="AB71" s="2">
        <f t="shared" si="23"/>
        <v>-29.52644444444445</v>
      </c>
    </row>
    <row r="72" spans="1:28" ht="12.75">
      <c r="A72" t="s">
        <v>84</v>
      </c>
      <c r="B72">
        <v>27</v>
      </c>
      <c r="C72" t="s">
        <v>3</v>
      </c>
      <c r="D72">
        <v>0.99</v>
      </c>
      <c r="E72">
        <v>24</v>
      </c>
      <c r="F72">
        <v>18</v>
      </c>
      <c r="G72">
        <v>4</v>
      </c>
      <c r="H72">
        <v>7</v>
      </c>
      <c r="I72">
        <v>93</v>
      </c>
      <c r="J72">
        <v>98</v>
      </c>
      <c r="K72">
        <v>58</v>
      </c>
      <c r="L72">
        <v>51</v>
      </c>
      <c r="M72">
        <v>12</v>
      </c>
      <c r="N72">
        <v>44</v>
      </c>
      <c r="O72">
        <v>68</v>
      </c>
      <c r="P72">
        <v>5</v>
      </c>
      <c r="Q72">
        <v>0</v>
      </c>
      <c r="R72">
        <v>0</v>
      </c>
      <c r="S72">
        <v>4.39</v>
      </c>
      <c r="T72" s="2">
        <f>(4.61/0.73-U72)*I72/9</f>
        <v>6.669849176698497</v>
      </c>
      <c r="U72" s="1">
        <f t="shared" si="17"/>
        <v>5.669599217986315</v>
      </c>
      <c r="V72" s="1">
        <f t="shared" si="24"/>
        <v>4.9853372434017595</v>
      </c>
      <c r="W72" s="1">
        <f t="shared" si="18"/>
        <v>5.461184750733138</v>
      </c>
      <c r="X72" s="1">
        <f t="shared" si="19"/>
        <v>5.151202346041055</v>
      </c>
      <c r="Y72" s="3">
        <f t="shared" si="20"/>
        <v>-1.2410599999999992</v>
      </c>
      <c r="Z72" s="2">
        <f t="shared" si="21"/>
        <v>64.18583333333333</v>
      </c>
      <c r="AA72" s="1">
        <f t="shared" si="22"/>
        <v>4.230011522580645</v>
      </c>
      <c r="AB72" s="2">
        <f t="shared" si="23"/>
        <v>-10.94919191919192</v>
      </c>
    </row>
    <row r="73" spans="1:28" ht="12.75">
      <c r="A73" t="s">
        <v>92</v>
      </c>
      <c r="B73">
        <v>25</v>
      </c>
      <c r="C73" t="s">
        <v>63</v>
      </c>
      <c r="D73">
        <v>1</v>
      </c>
      <c r="E73">
        <v>16</v>
      </c>
      <c r="F73">
        <v>15</v>
      </c>
      <c r="G73">
        <v>5</v>
      </c>
      <c r="H73">
        <v>6</v>
      </c>
      <c r="I73">
        <v>76.1</v>
      </c>
      <c r="J73">
        <v>89</v>
      </c>
      <c r="K73">
        <v>47</v>
      </c>
      <c r="L73">
        <v>45</v>
      </c>
      <c r="M73">
        <v>11</v>
      </c>
      <c r="N73">
        <v>19</v>
      </c>
      <c r="O73">
        <v>42</v>
      </c>
      <c r="P73">
        <v>3</v>
      </c>
      <c r="Q73">
        <v>0</v>
      </c>
      <c r="R73">
        <v>0</v>
      </c>
      <c r="S73">
        <v>4.89</v>
      </c>
      <c r="T73" s="2">
        <f>(4.61/0.73-U73)*I73/9</f>
        <v>6.397412480974125</v>
      </c>
      <c r="U73" s="1">
        <f t="shared" si="17"/>
        <v>5.558475689881735</v>
      </c>
      <c r="V73" s="1">
        <f t="shared" si="24"/>
        <v>5.321944809461236</v>
      </c>
      <c r="W73" s="1">
        <f t="shared" si="18"/>
        <v>5.4788546649145875</v>
      </c>
      <c r="X73" s="1">
        <f t="shared" si="19"/>
        <v>4.9159802365308805</v>
      </c>
      <c r="Y73" s="3">
        <f t="shared" si="20"/>
        <v>-0.8295599999999994</v>
      </c>
      <c r="Z73" s="2">
        <f t="shared" si="21"/>
        <v>73.71362500000001</v>
      </c>
      <c r="AA73" s="1">
        <f t="shared" si="22"/>
        <v>4.419203413929041</v>
      </c>
      <c r="AB73" s="2">
        <f t="shared" si="23"/>
        <v>-8.019888888888893</v>
      </c>
    </row>
    <row r="74" spans="1:28" ht="12.75">
      <c r="A74" t="s">
        <v>90</v>
      </c>
      <c r="B74">
        <v>30</v>
      </c>
      <c r="C74" t="s">
        <v>21</v>
      </c>
      <c r="D74">
        <v>0.99</v>
      </c>
      <c r="E74">
        <v>46</v>
      </c>
      <c r="F74">
        <v>16</v>
      </c>
      <c r="G74">
        <v>9</v>
      </c>
      <c r="H74">
        <v>5</v>
      </c>
      <c r="I74">
        <v>126.1</v>
      </c>
      <c r="J74">
        <v>153</v>
      </c>
      <c r="K74">
        <v>82</v>
      </c>
      <c r="L74">
        <v>78</v>
      </c>
      <c r="M74">
        <v>21</v>
      </c>
      <c r="N74">
        <v>41</v>
      </c>
      <c r="O74">
        <v>74</v>
      </c>
      <c r="P74">
        <v>6</v>
      </c>
      <c r="Q74">
        <v>1</v>
      </c>
      <c r="R74">
        <v>0</v>
      </c>
      <c r="S74">
        <v>6.98</v>
      </c>
      <c r="T74" s="2">
        <f>(4.61/0.73-U74)*I74/9</f>
        <v>5.652843503528441</v>
      </c>
      <c r="U74" s="1">
        <f t="shared" si="17"/>
        <v>5.91161415903684</v>
      </c>
      <c r="V74" s="1">
        <f t="shared" si="24"/>
        <v>5.623242736644799</v>
      </c>
      <c r="W74" s="1">
        <f t="shared" si="18"/>
        <v>6.162327157378706</v>
      </c>
      <c r="X74" s="1">
        <f t="shared" si="19"/>
        <v>5.444843486410498</v>
      </c>
      <c r="Y74" s="3">
        <f t="shared" si="20"/>
        <v>-1.550259999999999</v>
      </c>
      <c r="Z74" s="2">
        <f t="shared" si="21"/>
        <v>44.09952173913043</v>
      </c>
      <c r="AA74" s="1">
        <f t="shared" si="22"/>
        <v>4.442754815226011</v>
      </c>
      <c r="AB74" s="2">
        <f t="shared" si="23"/>
        <v>-18.23706060606061</v>
      </c>
    </row>
    <row r="75" spans="1:28" ht="12.75">
      <c r="A75" t="s">
        <v>76</v>
      </c>
      <c r="B75">
        <v>23</v>
      </c>
      <c r="C75" t="s">
        <v>44</v>
      </c>
      <c r="D75">
        <v>0.95</v>
      </c>
      <c r="E75">
        <v>23</v>
      </c>
      <c r="F75">
        <v>21</v>
      </c>
      <c r="G75">
        <v>8</v>
      </c>
      <c r="H75">
        <v>9</v>
      </c>
      <c r="I75">
        <v>111</v>
      </c>
      <c r="J75">
        <v>103</v>
      </c>
      <c r="K75">
        <v>69</v>
      </c>
      <c r="L75">
        <v>62</v>
      </c>
      <c r="M75">
        <v>16</v>
      </c>
      <c r="N75">
        <v>69</v>
      </c>
      <c r="O75">
        <v>101</v>
      </c>
      <c r="P75">
        <v>6</v>
      </c>
      <c r="Q75">
        <v>0</v>
      </c>
      <c r="R75">
        <v>0</v>
      </c>
      <c r="S75">
        <v>5.43</v>
      </c>
      <c r="T75" s="2">
        <f>(4.61/0.73-U75)*I75/9</f>
        <v>5.254265801490027</v>
      </c>
      <c r="U75" s="1">
        <f t="shared" si="17"/>
        <v>5.889046941678521</v>
      </c>
      <c r="V75" s="1">
        <f t="shared" si="24"/>
        <v>5.291607396870555</v>
      </c>
      <c r="W75" s="1">
        <f t="shared" si="18"/>
        <v>5.585602275960173</v>
      </c>
      <c r="X75" s="1">
        <f t="shared" si="19"/>
        <v>5.763700711237553</v>
      </c>
      <c r="Y75" s="3">
        <f t="shared" si="20"/>
        <v>-1.991579999999999</v>
      </c>
      <c r="Z75" s="2">
        <f t="shared" si="21"/>
        <v>83.0608695652174</v>
      </c>
      <c r="AA75" s="1">
        <f t="shared" si="22"/>
        <v>4.038722227027027</v>
      </c>
      <c r="AB75" s="2">
        <f t="shared" si="23"/>
        <v>-15.77491228070176</v>
      </c>
    </row>
    <row r="76" spans="1:28" ht="12.75">
      <c r="A76" t="s">
        <v>89</v>
      </c>
      <c r="B76">
        <v>34</v>
      </c>
      <c r="C76" t="s">
        <v>13</v>
      </c>
      <c r="D76">
        <v>0.93</v>
      </c>
      <c r="E76">
        <v>16</v>
      </c>
      <c r="F76">
        <v>16</v>
      </c>
      <c r="G76">
        <v>4</v>
      </c>
      <c r="H76">
        <v>8</v>
      </c>
      <c r="I76">
        <v>92</v>
      </c>
      <c r="J76">
        <v>113</v>
      </c>
      <c r="K76">
        <v>65</v>
      </c>
      <c r="L76">
        <v>60</v>
      </c>
      <c r="M76">
        <v>15</v>
      </c>
      <c r="N76">
        <v>32</v>
      </c>
      <c r="O76">
        <v>49</v>
      </c>
      <c r="P76">
        <v>5</v>
      </c>
      <c r="Q76">
        <v>0</v>
      </c>
      <c r="R76">
        <v>0</v>
      </c>
      <c r="S76">
        <v>3.75</v>
      </c>
      <c r="T76" s="2">
        <f>(4.61/0.73-U76)*I76/9</f>
        <v>-5.33843963273922</v>
      </c>
      <c r="U76" s="1">
        <f t="shared" si="17"/>
        <v>6.837307152875175</v>
      </c>
      <c r="V76" s="1">
        <f t="shared" si="24"/>
        <v>6.3113604488078545</v>
      </c>
      <c r="W76" s="1">
        <f t="shared" si="18"/>
        <v>6.68463113604488</v>
      </c>
      <c r="X76" s="1">
        <f t="shared" si="19"/>
        <v>5.910496493688639</v>
      </c>
      <c r="Y76" s="3">
        <f t="shared" si="20"/>
        <v>-0.8957599999999997</v>
      </c>
      <c r="Z76" s="2">
        <f t="shared" si="21"/>
        <v>92.9375</v>
      </c>
      <c r="AA76" s="1">
        <f t="shared" si="22"/>
        <v>4.508924117391304</v>
      </c>
      <c r="AB76" s="2">
        <f t="shared" si="23"/>
        <v>-22.768028673835115</v>
      </c>
    </row>
    <row r="77" spans="1:28" ht="12.75">
      <c r="A77" t="s">
        <v>81</v>
      </c>
      <c r="B77">
        <v>29</v>
      </c>
      <c r="C77" t="s">
        <v>5</v>
      </c>
      <c r="D77">
        <v>1</v>
      </c>
      <c r="E77">
        <v>32</v>
      </c>
      <c r="F77">
        <v>19</v>
      </c>
      <c r="G77">
        <v>1</v>
      </c>
      <c r="H77">
        <v>12</v>
      </c>
      <c r="I77">
        <v>123.1</v>
      </c>
      <c r="J77">
        <v>171</v>
      </c>
      <c r="K77">
        <v>93</v>
      </c>
      <c r="L77">
        <v>88</v>
      </c>
      <c r="M77">
        <v>11</v>
      </c>
      <c r="N77">
        <v>45</v>
      </c>
      <c r="O77">
        <v>93</v>
      </c>
      <c r="P77">
        <v>6</v>
      </c>
      <c r="Q77">
        <v>1</v>
      </c>
      <c r="R77">
        <v>0</v>
      </c>
      <c r="S77">
        <v>3.11</v>
      </c>
      <c r="T77" s="2">
        <f>(4.61/0.73-U77)*I77/9</f>
        <v>-6.623896499238955</v>
      </c>
      <c r="U77" s="1">
        <f t="shared" si="17"/>
        <v>6.799350121852153</v>
      </c>
      <c r="V77" s="1">
        <f t="shared" si="24"/>
        <v>6.433793663688059</v>
      </c>
      <c r="W77" s="1">
        <f t="shared" si="18"/>
        <v>6.518880584890334</v>
      </c>
      <c r="X77" s="1">
        <f t="shared" si="19"/>
        <v>4.193112721364744</v>
      </c>
      <c r="Y77" s="3">
        <f t="shared" si="20"/>
        <v>-3.4134999999999995</v>
      </c>
      <c r="Z77" s="2">
        <f t="shared" si="21"/>
        <v>65.965875</v>
      </c>
      <c r="AA77" s="1">
        <f t="shared" si="22"/>
        <v>4.3109670917952885</v>
      </c>
      <c r="AB77" s="2">
        <f t="shared" si="23"/>
        <v>-29.94544444444444</v>
      </c>
    </row>
    <row r="78" spans="1:28" ht="12.75">
      <c r="A78" t="s">
        <v>85</v>
      </c>
      <c r="B78">
        <v>31</v>
      </c>
      <c r="C78" t="s">
        <v>63</v>
      </c>
      <c r="D78">
        <v>1</v>
      </c>
      <c r="E78">
        <v>18</v>
      </c>
      <c r="F78">
        <v>18</v>
      </c>
      <c r="G78">
        <v>2</v>
      </c>
      <c r="H78">
        <v>12</v>
      </c>
      <c r="I78">
        <v>94.1</v>
      </c>
      <c r="J78">
        <v>118</v>
      </c>
      <c r="K78">
        <v>74</v>
      </c>
      <c r="L78">
        <v>66</v>
      </c>
      <c r="M78">
        <v>14</v>
      </c>
      <c r="N78">
        <v>57</v>
      </c>
      <c r="O78">
        <v>49</v>
      </c>
      <c r="P78">
        <v>6</v>
      </c>
      <c r="Q78">
        <v>1</v>
      </c>
      <c r="R78">
        <v>0</v>
      </c>
      <c r="S78">
        <v>4.1</v>
      </c>
      <c r="T78" s="2">
        <f>(4.61/0.73-U78)*I78/9</f>
        <v>-7.972450532724498</v>
      </c>
      <c r="U78" s="1">
        <f t="shared" si="17"/>
        <v>7.077577045696068</v>
      </c>
      <c r="V78" s="1">
        <f t="shared" si="24"/>
        <v>6.312433581296493</v>
      </c>
      <c r="W78" s="1">
        <f t="shared" si="18"/>
        <v>6.9891532412327315</v>
      </c>
      <c r="X78" s="1">
        <f t="shared" si="19"/>
        <v>6.102660318809776</v>
      </c>
      <c r="Y78" s="3">
        <f t="shared" si="20"/>
        <v>-4.236019999999999</v>
      </c>
      <c r="Z78" s="2">
        <f t="shared" si="21"/>
        <v>91.76433333333333</v>
      </c>
      <c r="AA78" s="1">
        <f t="shared" si="22"/>
        <v>4.594394637619554</v>
      </c>
      <c r="AB78" s="2">
        <f t="shared" si="23"/>
        <v>-25.799888888888884</v>
      </c>
    </row>
    <row r="79" spans="1:28" ht="12.75">
      <c r="A79" t="s">
        <v>79</v>
      </c>
      <c r="B79">
        <v>26</v>
      </c>
      <c r="C79" t="s">
        <v>63</v>
      </c>
      <c r="D79">
        <v>1</v>
      </c>
      <c r="E79">
        <v>22</v>
      </c>
      <c r="F79">
        <v>20</v>
      </c>
      <c r="G79">
        <v>3</v>
      </c>
      <c r="H79">
        <v>7</v>
      </c>
      <c r="I79">
        <v>115.2</v>
      </c>
      <c r="J79">
        <v>134</v>
      </c>
      <c r="K79">
        <v>89</v>
      </c>
      <c r="L79">
        <v>84</v>
      </c>
      <c r="M79">
        <v>14</v>
      </c>
      <c r="N79">
        <v>70</v>
      </c>
      <c r="O79">
        <v>84</v>
      </c>
      <c r="P79">
        <v>7</v>
      </c>
      <c r="Q79">
        <v>0</v>
      </c>
      <c r="R79">
        <v>0</v>
      </c>
      <c r="S79">
        <v>4.36</v>
      </c>
      <c r="T79" s="2">
        <f>(4.61/0.73-U79)*I79/9</f>
        <v>-8.167123287671224</v>
      </c>
      <c r="U79" s="1">
        <f t="shared" si="17"/>
        <v>6.953125</v>
      </c>
      <c r="V79" s="1">
        <f t="shared" si="24"/>
        <v>6.5625</v>
      </c>
      <c r="W79" s="1">
        <f t="shared" si="18"/>
        <v>6.307312499999998</v>
      </c>
      <c r="X79" s="1">
        <f t="shared" si="19"/>
        <v>5.408259999999999</v>
      </c>
      <c r="Y79" s="3">
        <f t="shared" si="20"/>
        <v>-1.7325000000000002</v>
      </c>
      <c r="Z79" s="2">
        <f t="shared" si="21"/>
        <v>92.21254545454545</v>
      </c>
      <c r="AA79" s="1">
        <f t="shared" si="22"/>
        <v>4.3176321875</v>
      </c>
      <c r="AB79" s="2">
        <f t="shared" si="23"/>
        <v>-29.992</v>
      </c>
    </row>
    <row r="80" spans="1:28" ht="12.75">
      <c r="A80" t="s">
        <v>60</v>
      </c>
      <c r="B80">
        <v>30</v>
      </c>
      <c r="C80" t="s">
        <v>25</v>
      </c>
      <c r="D80">
        <v>0.98</v>
      </c>
      <c r="E80">
        <v>29</v>
      </c>
      <c r="F80">
        <v>28</v>
      </c>
      <c r="G80">
        <v>8</v>
      </c>
      <c r="H80">
        <v>11</v>
      </c>
      <c r="I80">
        <v>152.1</v>
      </c>
      <c r="J80">
        <v>182</v>
      </c>
      <c r="K80">
        <v>113</v>
      </c>
      <c r="L80">
        <v>97</v>
      </c>
      <c r="M80">
        <v>20</v>
      </c>
      <c r="N80">
        <v>83</v>
      </c>
      <c r="O80">
        <v>103</v>
      </c>
      <c r="P80">
        <v>11</v>
      </c>
      <c r="Q80">
        <v>1</v>
      </c>
      <c r="R80">
        <v>1</v>
      </c>
      <c r="S80">
        <v>4.79</v>
      </c>
      <c r="T80" s="2">
        <f>(4.61/0.73-U80)*I80/9</f>
        <v>-8.581464914732997</v>
      </c>
      <c r="U80" s="1">
        <f t="shared" si="17"/>
        <v>6.822847482188141</v>
      </c>
      <c r="V80" s="1">
        <f t="shared" si="24"/>
        <v>5.856780582055308</v>
      </c>
      <c r="W80" s="1">
        <f t="shared" si="18"/>
        <v>6.509192126554765</v>
      </c>
      <c r="X80" s="1">
        <f t="shared" si="19"/>
        <v>5.549299843014127</v>
      </c>
      <c r="Y80" s="3">
        <f t="shared" si="20"/>
        <v>-1.8659399999999993</v>
      </c>
      <c r="Z80" s="2">
        <f t="shared" si="21"/>
        <v>90.81441379310344</v>
      </c>
      <c r="AA80" s="1">
        <f t="shared" si="22"/>
        <v>4.377307562130178</v>
      </c>
      <c r="AB80" s="2">
        <f t="shared" si="23"/>
        <v>-37.39712244897958</v>
      </c>
    </row>
  </sheetData>
  <printOptions gridLines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</dc:creator>
  <cp:keywords/>
  <dc:description/>
  <cp:lastModifiedBy>Brandon</cp:lastModifiedBy>
  <cp:lastPrinted>2003-10-03T00:13:13Z</cp:lastPrinted>
  <dcterms:created xsi:type="dcterms:W3CDTF">2003-09-29T21:10:04Z</dcterms:created>
  <dcterms:modified xsi:type="dcterms:W3CDTF">2003-10-03T01:07:51Z</dcterms:modified>
  <cp:category/>
  <cp:version/>
  <cp:contentType/>
  <cp:contentStatus/>
</cp:coreProperties>
</file>