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<sst xmlns="http://schemas.openxmlformats.org/spreadsheetml/2006/main" count="220" uniqueCount="139">
  <si>
    <t>SF</t>
  </si>
  <si>
    <t>STL</t>
  </si>
  <si>
    <t>ATL</t>
  </si>
  <si>
    <t>PHI</t>
  </si>
  <si>
    <t>PIT</t>
  </si>
  <si>
    <t>NYN</t>
  </si>
  <si>
    <t>MON</t>
  </si>
  <si>
    <t>HOU</t>
  </si>
  <si>
    <t>FLA</t>
  </si>
  <si>
    <t>CHN</t>
  </si>
  <si>
    <t>ARI</t>
  </si>
  <si>
    <t>MIL</t>
  </si>
  <si>
    <t>SD</t>
  </si>
  <si>
    <t>LA</t>
  </si>
  <si>
    <t>CIN</t>
  </si>
  <si>
    <t>COL</t>
  </si>
  <si>
    <t>NAME</t>
  </si>
  <si>
    <t>TEAM</t>
  </si>
  <si>
    <t>PF</t>
  </si>
  <si>
    <t>W</t>
  </si>
  <si>
    <t>L</t>
  </si>
  <si>
    <t>G</t>
  </si>
  <si>
    <t>GS</t>
  </si>
  <si>
    <t>SV</t>
  </si>
  <si>
    <t>BS</t>
  </si>
  <si>
    <t>IP</t>
  </si>
  <si>
    <t>H</t>
  </si>
  <si>
    <t>HR</t>
  </si>
  <si>
    <t>R</t>
  </si>
  <si>
    <t>ER</t>
  </si>
  <si>
    <t>K</t>
  </si>
  <si>
    <t>AGE</t>
  </si>
  <si>
    <t>Koplove</t>
  </si>
  <si>
    <t>Choate</t>
  </si>
  <si>
    <t>Randolph</t>
  </si>
  <si>
    <t>Fassero</t>
  </si>
  <si>
    <t>Durbin</t>
  </si>
  <si>
    <t>Reitsma</t>
  </si>
  <si>
    <t>Alfonseca</t>
  </si>
  <si>
    <t>Martin</t>
  </si>
  <si>
    <t>Smoltz</t>
  </si>
  <si>
    <t>Gryboski</t>
  </si>
  <si>
    <t>Cruz</t>
  </si>
  <si>
    <t>Hawkins</t>
  </si>
  <si>
    <t>Farnsworth</t>
  </si>
  <si>
    <t>Mercker</t>
  </si>
  <si>
    <t>Remlinger</t>
  </si>
  <si>
    <t>Riedling</t>
  </si>
  <si>
    <t>Norton</t>
  </si>
  <si>
    <t>Graves</t>
  </si>
  <si>
    <t>White</t>
  </si>
  <si>
    <t>Wagner</t>
  </si>
  <si>
    <t>Van Poppel</t>
  </si>
  <si>
    <t>Chacon</t>
  </si>
  <si>
    <t>Reed</t>
  </si>
  <si>
    <t>Lopez</t>
  </si>
  <si>
    <t>Harikkala</t>
  </si>
  <si>
    <t>Fuentes</t>
  </si>
  <si>
    <t>Dohmann</t>
  </si>
  <si>
    <t>Mota</t>
  </si>
  <si>
    <t>Weathers</t>
  </si>
  <si>
    <t>Perisho</t>
  </si>
  <si>
    <t>Benitez</t>
  </si>
  <si>
    <t>Bump</t>
  </si>
  <si>
    <t>Koch</t>
  </si>
  <si>
    <t>Seanez</t>
  </si>
  <si>
    <t>Lidge</t>
  </si>
  <si>
    <t>Miceli</t>
  </si>
  <si>
    <t>Gallo</t>
  </si>
  <si>
    <t>Harville</t>
  </si>
  <si>
    <t>Wheeler</t>
  </si>
  <si>
    <t>Backe</t>
  </si>
  <si>
    <t>Oliver</t>
  </si>
  <si>
    <t>Gagne</t>
  </si>
  <si>
    <t>Sanchez</t>
  </si>
  <si>
    <t>Dreifort</t>
  </si>
  <si>
    <t>Dessens</t>
  </si>
  <si>
    <t>Carrara</t>
  </si>
  <si>
    <t>Vizcaino</t>
  </si>
  <si>
    <t>Kolb</t>
  </si>
  <si>
    <t>Bennett</t>
  </si>
  <si>
    <t>Adams</t>
  </si>
  <si>
    <t>Wise</t>
  </si>
  <si>
    <t>Ayala</t>
  </si>
  <si>
    <t>Cordero</t>
  </si>
  <si>
    <t>Tucker</t>
  </si>
  <si>
    <t>Biddle</t>
  </si>
  <si>
    <t>Horgan</t>
  </si>
  <si>
    <t>Vargas</t>
  </si>
  <si>
    <t>Beltran</t>
  </si>
  <si>
    <t>Stanton</t>
  </si>
  <si>
    <t>Looper</t>
  </si>
  <si>
    <t>Bottalico</t>
  </si>
  <si>
    <t>DeJean</t>
  </si>
  <si>
    <t>Franco</t>
  </si>
  <si>
    <t>Cormier</t>
  </si>
  <si>
    <t>Jones</t>
  </si>
  <si>
    <t>Worrell</t>
  </si>
  <si>
    <t>Rodriguez</t>
  </si>
  <si>
    <t>Hernandez</t>
  </si>
  <si>
    <t>Madson</t>
  </si>
  <si>
    <t>Telemaco</t>
  </si>
  <si>
    <t>Torres</t>
  </si>
  <si>
    <t>Mesa</t>
  </si>
  <si>
    <t>Grabow</t>
  </si>
  <si>
    <t>Meadows</t>
  </si>
  <si>
    <t>Gonzalez</t>
  </si>
  <si>
    <t>Linebrink</t>
  </si>
  <si>
    <t>Otsuka</t>
  </si>
  <si>
    <t>Hoffman</t>
  </si>
  <si>
    <t>Witasick</t>
  </si>
  <si>
    <t>Stone</t>
  </si>
  <si>
    <t>Neal</t>
  </si>
  <si>
    <t>Brower</t>
  </si>
  <si>
    <t>Eyre</t>
  </si>
  <si>
    <t>Herges</t>
  </si>
  <si>
    <t>Christiansen</t>
  </si>
  <si>
    <t>Walker</t>
  </si>
  <si>
    <t>Burba</t>
  </si>
  <si>
    <t>Franklin</t>
  </si>
  <si>
    <t>King</t>
  </si>
  <si>
    <t>Tavarez</t>
  </si>
  <si>
    <t>Isringhausen</t>
  </si>
  <si>
    <t>Kline</t>
  </si>
  <si>
    <t>Eldred</t>
  </si>
  <si>
    <t>Calero</t>
  </si>
  <si>
    <t>IR</t>
  </si>
  <si>
    <t>IS</t>
  </si>
  <si>
    <t>RAR</t>
  </si>
  <si>
    <t>RAA</t>
  </si>
  <si>
    <t>RA</t>
  </si>
  <si>
    <t>RRA</t>
  </si>
  <si>
    <t>ERA</t>
  </si>
  <si>
    <t>eRA</t>
  </si>
  <si>
    <t>GRA</t>
  </si>
  <si>
    <t>G-F</t>
  </si>
  <si>
    <t>IR/G</t>
  </si>
  <si>
    <t>IRSV</t>
  </si>
  <si>
    <t>%H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</si>
</sst>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="75" zoomScaleNormal="75" workbookViewId="0" topLeftCell="A1">
      <selection activeCell="C13" sqref="C13"/>
    </sheetView>
  </sheetViews>
  <sheetFormatPr defaultColWidth="9.140625" defaultRowHeight="12.75"/>
  <cols>
    <col min="1" max="1" width="11.140625" style="0" customWidth="1"/>
    <col min="2" max="2" width="6.28125" style="0" customWidth="1"/>
    <col min="3" max="3" width="4.8515625" style="0" customWidth="1"/>
    <col min="4" max="6" width="6.7109375" style="0" hidden="1" customWidth="1"/>
    <col min="7" max="7" width="3.8515625" style="0" customWidth="1"/>
    <col min="8" max="10" width="6.7109375" style="0" hidden="1" customWidth="1"/>
    <col min="11" max="11" width="4.8515625" style="0" customWidth="1"/>
    <col min="12" max="19" width="6.7109375" style="0" hidden="1" customWidth="1"/>
    <col min="20" max="20" width="5.57421875" style="0" customWidth="1"/>
    <col min="21" max="33" width="6.7109375" style="0" customWidth="1"/>
  </cols>
  <sheetData>
    <row r="1" spans="1:30" ht="12.75">
      <c r="A1" t="s">
        <v>16</v>
      </c>
      <c r="B1" t="s">
        <v>17</v>
      </c>
      <c r="C1" t="s">
        <v>31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19</v>
      </c>
      <c r="Q1" t="s">
        <v>30</v>
      </c>
      <c r="R1" t="s">
        <v>126</v>
      </c>
      <c r="S1" t="s">
        <v>127</v>
      </c>
      <c r="T1" t="s">
        <v>128</v>
      </c>
      <c r="U1" t="s">
        <v>130</v>
      </c>
      <c r="V1" t="s">
        <v>131</v>
      </c>
      <c r="W1" t="s">
        <v>132</v>
      </c>
      <c r="X1" t="s">
        <v>133</v>
      </c>
      <c r="Y1" t="s">
        <v>134</v>
      </c>
      <c r="Z1" t="s">
        <v>135</v>
      </c>
      <c r="AA1" t="s">
        <v>136</v>
      </c>
      <c r="AB1" t="s">
        <v>137</v>
      </c>
      <c r="AC1" t="s">
        <v>138</v>
      </c>
      <c r="AD1" t="s">
        <v>129</v>
      </c>
    </row>
    <row r="2" spans="1:30" ht="12.75">
      <c r="A2" s="1" t="s">
        <v>66</v>
      </c>
      <c r="B2" s="1" t="s">
        <v>7</v>
      </c>
      <c r="C2" s="2">
        <v>28</v>
      </c>
      <c r="D2" s="1">
        <v>1.04</v>
      </c>
      <c r="E2" s="1">
        <v>6</v>
      </c>
      <c r="F2" s="1">
        <v>5</v>
      </c>
      <c r="G2" s="1">
        <v>80</v>
      </c>
      <c r="H2" s="1">
        <v>0</v>
      </c>
      <c r="I2" s="1">
        <v>29</v>
      </c>
      <c r="J2" s="1">
        <v>4</v>
      </c>
      <c r="K2" s="1">
        <v>94.2</v>
      </c>
      <c r="L2" s="1">
        <v>57</v>
      </c>
      <c r="M2" s="1">
        <v>8</v>
      </c>
      <c r="N2" s="1">
        <v>21</v>
      </c>
      <c r="O2" s="1">
        <v>20</v>
      </c>
      <c r="P2" s="1">
        <v>30</v>
      </c>
      <c r="Q2" s="1">
        <v>157</v>
      </c>
      <c r="R2" s="2">
        <v>30</v>
      </c>
      <c r="S2" s="2">
        <v>2</v>
      </c>
      <c r="T2" s="6">
        <f aca="true" t="shared" si="0" ref="T2:T33">(4.64/0.8-V2)*K2/9</f>
        <v>47.82205128205126</v>
      </c>
      <c r="U2" s="4">
        <f aca="true" t="shared" si="1" ref="U2:U33">N2*9/K2/D2</f>
        <v>1.9292013718765308</v>
      </c>
      <c r="V2" s="4">
        <f aca="true" t="shared" si="2" ref="V2:V33">(N2-AB2)*9/K2/D2</f>
        <v>1.2310142087212153</v>
      </c>
      <c r="W2" s="4">
        <f aca="true" t="shared" si="3" ref="W2:W33">O2*9/K2/D2</f>
        <v>1.8373346398824106</v>
      </c>
      <c r="X2" s="4">
        <f aca="true" t="shared" si="4" ref="X2:X33">((0.162+0.324*1.28)*L2+(1.296-0.324*1.28)*M2+0.324*P2-0.274*K2)*9/K2/D2</f>
        <v>2.1894120529152374</v>
      </c>
      <c r="Y2" s="4">
        <f aca="true" t="shared" si="5" ref="Y2:Y33">(9*1.03)*(0.326*K2+1.46*M2+0.324*P2-0.168*Q2)/K2/D2</f>
        <v>2.434945737383635</v>
      </c>
      <c r="Z2" s="4">
        <f aca="true" t="shared" si="6" ref="Z2:Z33">4.46+0.095*X2-0.113*(Q2*9/K2)</f>
        <v>2.972994145026947</v>
      </c>
      <c r="AA2" s="4">
        <f aca="true" t="shared" si="7" ref="AA2:AA33">R2/(G2-H2)</f>
        <v>0.375</v>
      </c>
      <c r="AB2" s="5">
        <f aca="true" t="shared" si="8" ref="AB2:AB33">0.32*R2-S2</f>
        <v>7.6</v>
      </c>
      <c r="AC2" s="7">
        <f>(L2-M2)/(K2*2.82+L2-Q2-M2)</f>
        <v>0.3108269264926036</v>
      </c>
      <c r="AD2" s="6">
        <f aca="true" t="shared" si="9" ref="AD2:AD33">(4.61-V2)*K2/9</f>
        <v>35.36671794871795</v>
      </c>
    </row>
    <row r="3" spans="1:30" ht="12.75">
      <c r="A3" s="1" t="s">
        <v>73</v>
      </c>
      <c r="B3" s="1" t="s">
        <v>13</v>
      </c>
      <c r="C3" s="2">
        <v>28</v>
      </c>
      <c r="D3" s="1">
        <v>0.94</v>
      </c>
      <c r="E3" s="1">
        <v>7</v>
      </c>
      <c r="F3" s="1">
        <v>3</v>
      </c>
      <c r="G3" s="1">
        <v>70</v>
      </c>
      <c r="H3" s="1">
        <v>0</v>
      </c>
      <c r="I3" s="1">
        <v>45</v>
      </c>
      <c r="J3" s="1">
        <v>2</v>
      </c>
      <c r="K3" s="1">
        <v>82.1</v>
      </c>
      <c r="L3" s="1">
        <v>53</v>
      </c>
      <c r="M3" s="1">
        <v>5</v>
      </c>
      <c r="N3" s="1">
        <v>24</v>
      </c>
      <c r="O3" s="1">
        <v>20</v>
      </c>
      <c r="P3" s="1">
        <v>22</v>
      </c>
      <c r="Q3" s="1">
        <v>114</v>
      </c>
      <c r="R3" s="2">
        <v>18</v>
      </c>
      <c r="S3" s="2">
        <v>0</v>
      </c>
      <c r="T3" s="6">
        <f t="shared" si="0"/>
        <v>33.50463356973993</v>
      </c>
      <c r="U3" s="4">
        <f t="shared" si="1"/>
        <v>2.798870085780185</v>
      </c>
      <c r="V3" s="4">
        <f t="shared" si="2"/>
        <v>2.1271412651929413</v>
      </c>
      <c r="W3" s="4">
        <f t="shared" si="3"/>
        <v>2.3323917381501547</v>
      </c>
      <c r="X3" s="4">
        <f t="shared" si="4"/>
        <v>2.2863456604555945</v>
      </c>
      <c r="Y3" s="4">
        <f t="shared" si="5"/>
        <v>2.6474766372094227</v>
      </c>
      <c r="Z3" s="4">
        <f t="shared" si="6"/>
        <v>3.265046930313318</v>
      </c>
      <c r="AA3" s="4">
        <f t="shared" si="7"/>
        <v>0.2571428571428571</v>
      </c>
      <c r="AB3" s="5">
        <f t="shared" si="8"/>
        <v>5.76</v>
      </c>
      <c r="AC3" s="7">
        <f aca="true" t="shared" si="10" ref="AC3:AC66">(L3-M3)/(K3*2.82+L3-Q3-M3)</f>
        <v>0.28999166273969634</v>
      </c>
      <c r="AD3" s="6">
        <f t="shared" si="9"/>
        <v>22.649189125295504</v>
      </c>
    </row>
    <row r="4" spans="1:30" ht="12.75">
      <c r="A4" s="1" t="s">
        <v>107</v>
      </c>
      <c r="B4" s="1" t="s">
        <v>12</v>
      </c>
      <c r="C4" s="2">
        <v>28</v>
      </c>
      <c r="D4" s="1">
        <v>0.95</v>
      </c>
      <c r="E4" s="1">
        <v>7</v>
      </c>
      <c r="F4" s="1">
        <v>3</v>
      </c>
      <c r="G4" s="1">
        <v>73</v>
      </c>
      <c r="H4" s="1">
        <v>0</v>
      </c>
      <c r="I4" s="1">
        <v>0</v>
      </c>
      <c r="J4" s="1">
        <v>5</v>
      </c>
      <c r="K4" s="1">
        <v>84</v>
      </c>
      <c r="L4" s="1">
        <v>61</v>
      </c>
      <c r="M4" s="1">
        <v>8</v>
      </c>
      <c r="N4" s="1">
        <v>22</v>
      </c>
      <c r="O4" s="1">
        <v>20</v>
      </c>
      <c r="P4" s="1">
        <v>26</v>
      </c>
      <c r="Q4" s="1">
        <v>83</v>
      </c>
      <c r="R4" s="2">
        <v>53</v>
      </c>
      <c r="S4" s="2">
        <v>15</v>
      </c>
      <c r="T4" s="6">
        <f t="shared" si="0"/>
        <v>33.03859649122806</v>
      </c>
      <c r="U4" s="4">
        <f t="shared" si="1"/>
        <v>2.481203007518797</v>
      </c>
      <c r="V4" s="4">
        <f t="shared" si="2"/>
        <v>2.2601503759398494</v>
      </c>
      <c r="W4" s="4">
        <f t="shared" si="3"/>
        <v>2.255639097744361</v>
      </c>
      <c r="X4" s="4">
        <f t="shared" si="4"/>
        <v>3.1170857142857145</v>
      </c>
      <c r="Y4" s="4">
        <f t="shared" si="5"/>
        <v>3.896652631578947</v>
      </c>
      <c r="Z4" s="4">
        <f t="shared" si="6"/>
        <v>3.7512302857142856</v>
      </c>
      <c r="AA4" s="4">
        <f t="shared" si="7"/>
        <v>0.726027397260274</v>
      </c>
      <c r="AB4" s="5">
        <f t="shared" si="8"/>
        <v>1.9600000000000009</v>
      </c>
      <c r="AC4" s="7">
        <f t="shared" si="10"/>
        <v>0.2561871616395978</v>
      </c>
      <c r="AD4" s="6">
        <f t="shared" si="9"/>
        <v>21.931929824561408</v>
      </c>
    </row>
    <row r="5" spans="1:30" ht="12.75">
      <c r="A5" s="1" t="s">
        <v>62</v>
      </c>
      <c r="B5" s="1" t="s">
        <v>8</v>
      </c>
      <c r="C5" s="2">
        <v>32</v>
      </c>
      <c r="D5" s="1">
        <v>0.96</v>
      </c>
      <c r="E5" s="1">
        <v>2</v>
      </c>
      <c r="F5" s="1">
        <v>2</v>
      </c>
      <c r="G5" s="1">
        <v>64</v>
      </c>
      <c r="H5" s="1">
        <v>0</v>
      </c>
      <c r="I5" s="1">
        <v>47</v>
      </c>
      <c r="J5" s="1">
        <v>4</v>
      </c>
      <c r="K5" s="1">
        <v>69.2</v>
      </c>
      <c r="L5" s="1">
        <v>36</v>
      </c>
      <c r="M5" s="1">
        <v>6</v>
      </c>
      <c r="N5" s="1">
        <v>11</v>
      </c>
      <c r="O5" s="1">
        <v>10</v>
      </c>
      <c r="P5" s="1">
        <v>21</v>
      </c>
      <c r="Q5" s="1">
        <v>62</v>
      </c>
      <c r="R5" s="2">
        <v>23</v>
      </c>
      <c r="S5" s="2">
        <v>8</v>
      </c>
      <c r="T5" s="6">
        <f t="shared" si="0"/>
        <v>32.47055555555555</v>
      </c>
      <c r="U5" s="4">
        <f t="shared" si="1"/>
        <v>1.4902456647398845</v>
      </c>
      <c r="V5" s="4">
        <f t="shared" si="2"/>
        <v>1.5769508670520231</v>
      </c>
      <c r="W5" s="4">
        <f t="shared" si="3"/>
        <v>1.3547687861271676</v>
      </c>
      <c r="X5" s="4">
        <f t="shared" si="4"/>
        <v>1.882153179190751</v>
      </c>
      <c r="Y5" s="4">
        <f t="shared" si="5"/>
        <v>3.8662955202312146</v>
      </c>
      <c r="Z5" s="4">
        <f t="shared" si="6"/>
        <v>3.727619580924855</v>
      </c>
      <c r="AA5" s="4">
        <f t="shared" si="7"/>
        <v>0.359375</v>
      </c>
      <c r="AB5" s="5">
        <f t="shared" si="8"/>
        <v>-0.6399999999999997</v>
      </c>
      <c r="AC5" s="7">
        <f t="shared" si="10"/>
        <v>0.18388662776442896</v>
      </c>
      <c r="AD5" s="6">
        <f t="shared" si="9"/>
        <v>23.32077777777778</v>
      </c>
    </row>
    <row r="6" spans="1:30" ht="12.75">
      <c r="A6" s="1" t="s">
        <v>108</v>
      </c>
      <c r="B6" s="1" t="s">
        <v>12</v>
      </c>
      <c r="C6" s="2">
        <v>32</v>
      </c>
      <c r="D6" s="1">
        <v>0.95</v>
      </c>
      <c r="E6" s="1">
        <v>7</v>
      </c>
      <c r="F6" s="1">
        <v>2</v>
      </c>
      <c r="G6" s="1">
        <v>73</v>
      </c>
      <c r="H6" s="1">
        <v>0</v>
      </c>
      <c r="I6" s="1">
        <v>2</v>
      </c>
      <c r="J6" s="1">
        <v>5</v>
      </c>
      <c r="K6" s="1">
        <v>77.1</v>
      </c>
      <c r="L6" s="1">
        <v>56</v>
      </c>
      <c r="M6" s="1">
        <v>6</v>
      </c>
      <c r="N6" s="1">
        <v>16</v>
      </c>
      <c r="O6" s="1">
        <v>15</v>
      </c>
      <c r="P6" s="1">
        <v>26</v>
      </c>
      <c r="Q6" s="1">
        <v>87</v>
      </c>
      <c r="R6" s="2">
        <v>20</v>
      </c>
      <c r="S6" s="2">
        <v>8</v>
      </c>
      <c r="T6" s="6">
        <f t="shared" si="0"/>
        <v>31.16035087719297</v>
      </c>
      <c r="U6" s="4">
        <f t="shared" si="1"/>
        <v>1.966004505426992</v>
      </c>
      <c r="V6" s="4">
        <f t="shared" si="2"/>
        <v>2.162604955969691</v>
      </c>
      <c r="W6" s="4">
        <f t="shared" si="3"/>
        <v>1.843129223837805</v>
      </c>
      <c r="X6" s="4">
        <f t="shared" si="4"/>
        <v>3.0574564816711045</v>
      </c>
      <c r="Y6" s="4">
        <f t="shared" si="5"/>
        <v>3.506083719025189</v>
      </c>
      <c r="Z6" s="4">
        <f t="shared" si="6"/>
        <v>3.6028708171206225</v>
      </c>
      <c r="AA6" s="4">
        <f t="shared" si="7"/>
        <v>0.273972602739726</v>
      </c>
      <c r="AB6" s="5">
        <f t="shared" si="8"/>
        <v>-1.5999999999999996</v>
      </c>
      <c r="AC6" s="7">
        <f t="shared" si="10"/>
        <v>0.277128066422055</v>
      </c>
      <c r="AD6" s="6">
        <f t="shared" si="9"/>
        <v>20.96601754385965</v>
      </c>
    </row>
    <row r="7" spans="1:30" ht="12.75">
      <c r="A7" s="1" t="s">
        <v>100</v>
      </c>
      <c r="B7" s="1" t="s">
        <v>3</v>
      </c>
      <c r="C7" s="2">
        <v>24</v>
      </c>
      <c r="D7" s="3">
        <v>1.01</v>
      </c>
      <c r="E7" s="1">
        <v>9</v>
      </c>
      <c r="F7" s="1">
        <v>3</v>
      </c>
      <c r="G7" s="1">
        <v>52</v>
      </c>
      <c r="H7" s="1">
        <v>1</v>
      </c>
      <c r="I7" s="1">
        <v>1</v>
      </c>
      <c r="J7" s="1">
        <v>1</v>
      </c>
      <c r="K7" s="1">
        <v>77</v>
      </c>
      <c r="L7" s="1">
        <v>68</v>
      </c>
      <c r="M7" s="1">
        <v>6</v>
      </c>
      <c r="N7" s="1">
        <v>23</v>
      </c>
      <c r="O7" s="1">
        <v>20</v>
      </c>
      <c r="P7" s="1">
        <v>19</v>
      </c>
      <c r="Q7" s="1">
        <v>55</v>
      </c>
      <c r="R7" s="2">
        <v>23</v>
      </c>
      <c r="S7" s="2">
        <v>4</v>
      </c>
      <c r="T7" s="6">
        <f t="shared" si="0"/>
        <v>30.17667766776677</v>
      </c>
      <c r="U7" s="4">
        <f t="shared" si="1"/>
        <v>2.6616947409026617</v>
      </c>
      <c r="V7" s="4">
        <f t="shared" si="2"/>
        <v>2.2728558570142727</v>
      </c>
      <c r="W7" s="4">
        <f t="shared" si="3"/>
        <v>2.3145171660023145</v>
      </c>
      <c r="X7" s="4">
        <f t="shared" si="4"/>
        <v>3.421161887617333</v>
      </c>
      <c r="Y7" s="4">
        <f t="shared" si="5"/>
        <v>3.6686647807637907</v>
      </c>
      <c r="Z7" s="4">
        <f t="shared" si="6"/>
        <v>4.0585818078950755</v>
      </c>
      <c r="AA7" s="4">
        <f t="shared" si="7"/>
        <v>0.45098039215686275</v>
      </c>
      <c r="AB7" s="5">
        <f t="shared" si="8"/>
        <v>3.3600000000000003</v>
      </c>
      <c r="AC7" s="7">
        <f t="shared" si="10"/>
        <v>0.2766128312661729</v>
      </c>
      <c r="AD7" s="6">
        <f t="shared" si="9"/>
        <v>19.99556655665567</v>
      </c>
    </row>
    <row r="8" spans="1:30" ht="12.75">
      <c r="A8" s="1" t="s">
        <v>102</v>
      </c>
      <c r="B8" s="1" t="s">
        <v>4</v>
      </c>
      <c r="C8" s="2">
        <v>32</v>
      </c>
      <c r="D8" s="3">
        <v>1</v>
      </c>
      <c r="E8" s="1">
        <v>7</v>
      </c>
      <c r="F8" s="1">
        <v>7</v>
      </c>
      <c r="G8" s="1">
        <v>84</v>
      </c>
      <c r="H8" s="1">
        <v>0</v>
      </c>
      <c r="I8" s="1">
        <v>0</v>
      </c>
      <c r="J8" s="1">
        <v>3</v>
      </c>
      <c r="K8" s="1">
        <v>92</v>
      </c>
      <c r="L8" s="1">
        <v>87</v>
      </c>
      <c r="M8" s="1">
        <v>6</v>
      </c>
      <c r="N8" s="1">
        <v>33</v>
      </c>
      <c r="O8" s="1">
        <v>27</v>
      </c>
      <c r="P8" s="1">
        <v>22</v>
      </c>
      <c r="Q8" s="1">
        <v>62</v>
      </c>
      <c r="R8" s="2">
        <v>40</v>
      </c>
      <c r="S8" s="2">
        <v>10</v>
      </c>
      <c r="T8" s="6">
        <f t="shared" si="0"/>
        <v>29.088888888888878</v>
      </c>
      <c r="U8" s="4">
        <f t="shared" si="1"/>
        <v>3.2282608695652173</v>
      </c>
      <c r="V8" s="4">
        <f t="shared" si="2"/>
        <v>2.9543478260869565</v>
      </c>
      <c r="W8" s="4">
        <f t="shared" si="3"/>
        <v>2.641304347826087</v>
      </c>
      <c r="X8" s="4">
        <f t="shared" si="4"/>
        <v>3.656966086956522</v>
      </c>
      <c r="Y8" s="4">
        <f t="shared" si="5"/>
        <v>3.573383478260869</v>
      </c>
      <c r="Z8" s="4">
        <f t="shared" si="6"/>
        <v>4.1220422130434775</v>
      </c>
      <c r="AA8" s="4">
        <f t="shared" si="7"/>
        <v>0.47619047619047616</v>
      </c>
      <c r="AB8" s="5">
        <f t="shared" si="8"/>
        <v>2.8000000000000007</v>
      </c>
      <c r="AC8" s="7">
        <f t="shared" si="10"/>
        <v>0.29090647895417326</v>
      </c>
      <c r="AD8" s="6">
        <f t="shared" si="9"/>
        <v>16.92444444444445</v>
      </c>
    </row>
    <row r="9" spans="1:30" ht="12.75">
      <c r="A9" s="1" t="s">
        <v>84</v>
      </c>
      <c r="B9" s="1" t="s">
        <v>6</v>
      </c>
      <c r="C9" s="2">
        <v>22</v>
      </c>
      <c r="D9" s="3">
        <v>1.04</v>
      </c>
      <c r="E9" s="1">
        <v>7</v>
      </c>
      <c r="F9" s="1">
        <v>3</v>
      </c>
      <c r="G9" s="1">
        <v>69</v>
      </c>
      <c r="H9" s="1">
        <v>0</v>
      </c>
      <c r="I9" s="1">
        <v>14</v>
      </c>
      <c r="J9" s="1">
        <v>4</v>
      </c>
      <c r="K9" s="1">
        <v>82.2</v>
      </c>
      <c r="L9" s="1">
        <v>68</v>
      </c>
      <c r="M9" s="1">
        <v>8</v>
      </c>
      <c r="N9" s="1">
        <v>28</v>
      </c>
      <c r="O9" s="1">
        <v>27</v>
      </c>
      <c r="P9" s="1">
        <v>43</v>
      </c>
      <c r="Q9" s="1">
        <v>83</v>
      </c>
      <c r="R9" s="2">
        <v>9</v>
      </c>
      <c r="S9" s="2">
        <v>0</v>
      </c>
      <c r="T9" s="6">
        <f t="shared" si="0"/>
        <v>28.81948717948717</v>
      </c>
      <c r="U9" s="4">
        <f t="shared" si="1"/>
        <v>2.9477821448624364</v>
      </c>
      <c r="V9" s="4">
        <f t="shared" si="2"/>
        <v>2.644581695676586</v>
      </c>
      <c r="W9" s="4">
        <f t="shared" si="3"/>
        <v>2.8425042111173497</v>
      </c>
      <c r="X9" s="4">
        <f t="shared" si="4"/>
        <v>3.9664935429533967</v>
      </c>
      <c r="Y9" s="4">
        <f t="shared" si="5"/>
        <v>4.171022880404267</v>
      </c>
      <c r="Z9" s="4">
        <f t="shared" si="6"/>
        <v>3.809919076361594</v>
      </c>
      <c r="AA9" s="4">
        <f t="shared" si="7"/>
        <v>0.13043478260869565</v>
      </c>
      <c r="AB9" s="5">
        <f t="shared" si="8"/>
        <v>2.88</v>
      </c>
      <c r="AC9" s="7">
        <f t="shared" si="10"/>
        <v>0.2873508170341565</v>
      </c>
      <c r="AD9" s="6">
        <f t="shared" si="9"/>
        <v>17.950820512820517</v>
      </c>
    </row>
    <row r="10" spans="1:30" ht="12.75">
      <c r="A10" s="1" t="s">
        <v>59</v>
      </c>
      <c r="B10" s="1" t="s">
        <v>8</v>
      </c>
      <c r="C10" s="2">
        <v>31</v>
      </c>
      <c r="D10" s="1">
        <v>0.96</v>
      </c>
      <c r="E10" s="1">
        <v>9</v>
      </c>
      <c r="F10" s="1">
        <v>8</v>
      </c>
      <c r="G10" s="1">
        <v>78</v>
      </c>
      <c r="H10" s="1">
        <v>0</v>
      </c>
      <c r="I10" s="1">
        <v>4</v>
      </c>
      <c r="J10" s="1">
        <v>4</v>
      </c>
      <c r="K10" s="1">
        <v>96.2</v>
      </c>
      <c r="L10" s="1">
        <v>75</v>
      </c>
      <c r="M10" s="1">
        <v>8</v>
      </c>
      <c r="N10" s="1">
        <v>33</v>
      </c>
      <c r="O10" s="1">
        <v>33</v>
      </c>
      <c r="P10" s="1">
        <v>37</v>
      </c>
      <c r="Q10" s="1">
        <v>85</v>
      </c>
      <c r="R10" s="2">
        <v>24</v>
      </c>
      <c r="S10" s="2">
        <v>7</v>
      </c>
      <c r="T10" s="6">
        <f t="shared" si="0"/>
        <v>28.328888888888876</v>
      </c>
      <c r="U10" s="4">
        <f t="shared" si="1"/>
        <v>3.2159563409563408</v>
      </c>
      <c r="V10" s="4">
        <f t="shared" si="2"/>
        <v>3.1496881496881497</v>
      </c>
      <c r="W10" s="4">
        <f t="shared" si="3"/>
        <v>3.2159563409563408</v>
      </c>
      <c r="X10" s="4">
        <f t="shared" si="4"/>
        <v>3.5018295218295217</v>
      </c>
      <c r="Y10" s="4">
        <f t="shared" si="5"/>
        <v>4.090275077962579</v>
      </c>
      <c r="Z10" s="4">
        <f t="shared" si="6"/>
        <v>3.894077130977131</v>
      </c>
      <c r="AA10" s="4">
        <f t="shared" si="7"/>
        <v>0.3076923076923077</v>
      </c>
      <c r="AB10" s="5">
        <f t="shared" si="8"/>
        <v>0.6799999999999997</v>
      </c>
      <c r="AC10" s="7">
        <f t="shared" si="10"/>
        <v>0.26452519701204974</v>
      </c>
      <c r="AD10" s="6">
        <f t="shared" si="9"/>
        <v>15.609111111111114</v>
      </c>
    </row>
    <row r="11" spans="1:30" ht="12.75">
      <c r="A11" s="1" t="s">
        <v>40</v>
      </c>
      <c r="B11" s="1" t="s">
        <v>2</v>
      </c>
      <c r="C11" s="2">
        <v>37</v>
      </c>
      <c r="D11" s="1">
        <v>0.99</v>
      </c>
      <c r="E11" s="1">
        <v>0</v>
      </c>
      <c r="F11" s="1">
        <v>1</v>
      </c>
      <c r="G11" s="1">
        <v>73</v>
      </c>
      <c r="H11" s="1">
        <v>0</v>
      </c>
      <c r="I11" s="1">
        <v>44</v>
      </c>
      <c r="J11" s="1">
        <v>5</v>
      </c>
      <c r="K11" s="1">
        <v>81.2</v>
      </c>
      <c r="L11" s="1">
        <v>75</v>
      </c>
      <c r="M11" s="1">
        <v>8</v>
      </c>
      <c r="N11" s="1">
        <v>25</v>
      </c>
      <c r="O11" s="1">
        <v>25</v>
      </c>
      <c r="P11" s="1">
        <v>13</v>
      </c>
      <c r="Q11" s="1">
        <v>85</v>
      </c>
      <c r="R11" s="2">
        <v>19</v>
      </c>
      <c r="S11" s="2">
        <v>5</v>
      </c>
      <c r="T11" s="6">
        <f t="shared" si="0"/>
        <v>28.167272727272714</v>
      </c>
      <c r="U11" s="4">
        <f t="shared" si="1"/>
        <v>2.7989252127183164</v>
      </c>
      <c r="V11" s="4">
        <f t="shared" si="2"/>
        <v>2.6780116435288854</v>
      </c>
      <c r="W11" s="4">
        <f t="shared" si="3"/>
        <v>2.7989252127183164</v>
      </c>
      <c r="X11" s="4">
        <f t="shared" si="4"/>
        <v>3.612566054635019</v>
      </c>
      <c r="Y11" s="4">
        <f t="shared" si="5"/>
        <v>3.238434393193014</v>
      </c>
      <c r="Z11" s="4">
        <f t="shared" si="6"/>
        <v>3.738600179131213</v>
      </c>
      <c r="AA11" s="4">
        <f t="shared" si="7"/>
        <v>0.2602739726027397</v>
      </c>
      <c r="AB11" s="5">
        <f t="shared" si="8"/>
        <v>1.08</v>
      </c>
      <c r="AC11" s="7">
        <f t="shared" si="10"/>
        <v>0.31755962537443594</v>
      </c>
      <c r="AD11" s="6">
        <f t="shared" si="9"/>
        <v>17.43082828282828</v>
      </c>
    </row>
    <row r="12" spans="1:30" ht="12.75">
      <c r="A12" s="1" t="s">
        <v>43</v>
      </c>
      <c r="B12" s="1" t="s">
        <v>9</v>
      </c>
      <c r="C12" s="2">
        <v>32</v>
      </c>
      <c r="D12" s="1">
        <v>0.98</v>
      </c>
      <c r="E12" s="1">
        <v>5</v>
      </c>
      <c r="F12" s="1">
        <v>4</v>
      </c>
      <c r="G12" s="1">
        <v>77</v>
      </c>
      <c r="H12" s="1">
        <v>0</v>
      </c>
      <c r="I12" s="1">
        <v>25</v>
      </c>
      <c r="J12" s="1">
        <v>9</v>
      </c>
      <c r="K12" s="1">
        <v>82</v>
      </c>
      <c r="L12" s="1">
        <v>72</v>
      </c>
      <c r="M12" s="1">
        <v>10</v>
      </c>
      <c r="N12" s="1">
        <v>27</v>
      </c>
      <c r="O12" s="1">
        <v>24</v>
      </c>
      <c r="P12" s="1">
        <v>14</v>
      </c>
      <c r="Q12" s="1">
        <v>69</v>
      </c>
      <c r="R12" s="2">
        <v>16</v>
      </c>
      <c r="S12" s="2">
        <v>3</v>
      </c>
      <c r="T12" s="6">
        <f t="shared" si="0"/>
        <v>27.45668934240362</v>
      </c>
      <c r="U12" s="4">
        <f t="shared" si="1"/>
        <v>3.0238924838227974</v>
      </c>
      <c r="V12" s="4">
        <f t="shared" si="2"/>
        <v>2.786460925833748</v>
      </c>
      <c r="W12" s="4">
        <f t="shared" si="3"/>
        <v>2.687904430064709</v>
      </c>
      <c r="X12" s="4">
        <f t="shared" si="4"/>
        <v>3.6291906421105025</v>
      </c>
      <c r="Y12" s="4">
        <f t="shared" si="5"/>
        <v>3.953938775510204</v>
      </c>
      <c r="Z12" s="4">
        <f t="shared" si="6"/>
        <v>3.9490048183175706</v>
      </c>
      <c r="AA12" s="4">
        <f t="shared" si="7"/>
        <v>0.2077922077922078</v>
      </c>
      <c r="AB12" s="5">
        <f t="shared" si="8"/>
        <v>2.12</v>
      </c>
      <c r="AC12" s="7">
        <f t="shared" si="10"/>
        <v>0.27648947556189796</v>
      </c>
      <c r="AD12" s="6">
        <f t="shared" si="9"/>
        <v>16.614467120181413</v>
      </c>
    </row>
    <row r="13" spans="1:30" ht="12.75">
      <c r="A13" s="1" t="s">
        <v>120</v>
      </c>
      <c r="B13" s="1" t="s">
        <v>1</v>
      </c>
      <c r="C13" s="2">
        <v>30</v>
      </c>
      <c r="D13" s="1">
        <v>0.98</v>
      </c>
      <c r="E13" s="1">
        <v>5</v>
      </c>
      <c r="F13" s="1">
        <v>2</v>
      </c>
      <c r="G13" s="1">
        <v>86</v>
      </c>
      <c r="H13" s="1">
        <v>0</v>
      </c>
      <c r="I13" s="1">
        <v>0</v>
      </c>
      <c r="J13" s="1">
        <v>1</v>
      </c>
      <c r="K13" s="1">
        <v>62</v>
      </c>
      <c r="L13" s="1">
        <v>43</v>
      </c>
      <c r="M13" s="1">
        <v>1</v>
      </c>
      <c r="N13" s="1">
        <v>19</v>
      </c>
      <c r="O13" s="1">
        <v>18</v>
      </c>
      <c r="P13" s="1">
        <v>24</v>
      </c>
      <c r="Q13" s="1">
        <v>40</v>
      </c>
      <c r="R13" s="2">
        <v>44</v>
      </c>
      <c r="S13" s="2">
        <v>10</v>
      </c>
      <c r="T13" s="6">
        <f t="shared" si="0"/>
        <v>24.73106575963718</v>
      </c>
      <c r="U13" s="4">
        <f t="shared" si="1"/>
        <v>2.814351547070441</v>
      </c>
      <c r="V13" s="4">
        <f t="shared" si="2"/>
        <v>2.210006583278473</v>
      </c>
      <c r="W13" s="4">
        <f t="shared" si="3"/>
        <v>2.6662277814351545</v>
      </c>
      <c r="X13" s="4">
        <f t="shared" si="4"/>
        <v>2.4393377221856487</v>
      </c>
      <c r="Y13" s="4">
        <f t="shared" si="5"/>
        <v>3.4675536537195524</v>
      </c>
      <c r="Z13" s="4">
        <f t="shared" si="6"/>
        <v>4.035608051349572</v>
      </c>
      <c r="AA13" s="4">
        <f t="shared" si="7"/>
        <v>0.5116279069767442</v>
      </c>
      <c r="AB13" s="5">
        <f t="shared" si="8"/>
        <v>4.08</v>
      </c>
      <c r="AC13" s="7">
        <f t="shared" si="10"/>
        <v>0.23750282741461207</v>
      </c>
      <c r="AD13" s="6">
        <f t="shared" si="9"/>
        <v>16.53328798185941</v>
      </c>
    </row>
    <row r="14" spans="1:30" ht="12.75">
      <c r="A14" s="1" t="s">
        <v>109</v>
      </c>
      <c r="B14" s="1" t="s">
        <v>12</v>
      </c>
      <c r="C14" s="2">
        <v>37</v>
      </c>
      <c r="D14" s="1">
        <v>0.95</v>
      </c>
      <c r="E14" s="1">
        <v>3</v>
      </c>
      <c r="F14" s="1">
        <v>3</v>
      </c>
      <c r="G14" s="1">
        <v>55</v>
      </c>
      <c r="H14" s="1">
        <v>0</v>
      </c>
      <c r="I14" s="1">
        <v>41</v>
      </c>
      <c r="J14" s="1">
        <v>4</v>
      </c>
      <c r="K14" s="1">
        <v>54.2</v>
      </c>
      <c r="L14" s="1">
        <v>42</v>
      </c>
      <c r="M14" s="1">
        <v>5</v>
      </c>
      <c r="N14" s="1">
        <v>14</v>
      </c>
      <c r="O14" s="1">
        <v>14</v>
      </c>
      <c r="P14" s="1">
        <v>8</v>
      </c>
      <c r="Q14" s="1">
        <v>53</v>
      </c>
      <c r="R14" s="2">
        <v>11</v>
      </c>
      <c r="S14" s="2">
        <v>1</v>
      </c>
      <c r="T14" s="6">
        <f t="shared" si="0"/>
        <v>22.844678362573095</v>
      </c>
      <c r="U14" s="4">
        <f t="shared" si="1"/>
        <v>2.447077102349971</v>
      </c>
      <c r="V14" s="4">
        <f t="shared" si="2"/>
        <v>2.006603223926976</v>
      </c>
      <c r="W14" s="4">
        <f t="shared" si="3"/>
        <v>2.447077102349971</v>
      </c>
      <c r="X14" s="4">
        <f t="shared" si="4"/>
        <v>2.861304330938046</v>
      </c>
      <c r="Y14" s="4">
        <f t="shared" si="5"/>
        <v>3.358948222955913</v>
      </c>
      <c r="Z14" s="4">
        <f t="shared" si="6"/>
        <v>3.7373405166051663</v>
      </c>
      <c r="AA14" s="4">
        <f t="shared" si="7"/>
        <v>0.2</v>
      </c>
      <c r="AB14" s="5">
        <f t="shared" si="8"/>
        <v>2.52</v>
      </c>
      <c r="AC14" s="7">
        <f t="shared" si="10"/>
        <v>0.2703808716494695</v>
      </c>
      <c r="AD14" s="6">
        <f t="shared" si="9"/>
        <v>15.678233918128658</v>
      </c>
    </row>
    <row r="15" spans="1:30" ht="12.75">
      <c r="A15" s="1" t="s">
        <v>83</v>
      </c>
      <c r="B15" s="1" t="s">
        <v>6</v>
      </c>
      <c r="C15" s="2">
        <v>26</v>
      </c>
      <c r="D15" s="3">
        <v>1.04</v>
      </c>
      <c r="E15" s="1">
        <v>6</v>
      </c>
      <c r="F15" s="1">
        <v>12</v>
      </c>
      <c r="G15" s="1">
        <v>81</v>
      </c>
      <c r="H15" s="1">
        <v>0</v>
      </c>
      <c r="I15" s="1">
        <v>2</v>
      </c>
      <c r="J15" s="1">
        <v>5</v>
      </c>
      <c r="K15" s="1">
        <v>90.1</v>
      </c>
      <c r="L15" s="1">
        <v>92</v>
      </c>
      <c r="M15" s="1">
        <v>6</v>
      </c>
      <c r="N15" s="1">
        <v>30</v>
      </c>
      <c r="O15" s="1">
        <v>27</v>
      </c>
      <c r="P15" s="1">
        <v>15</v>
      </c>
      <c r="Q15" s="1">
        <v>63</v>
      </c>
      <c r="R15" s="2">
        <v>48</v>
      </c>
      <c r="S15" s="2">
        <v>22</v>
      </c>
      <c r="T15" s="6">
        <f t="shared" si="0"/>
        <v>22.8336752136752</v>
      </c>
      <c r="U15" s="4">
        <f t="shared" si="1"/>
        <v>2.8814138137112613</v>
      </c>
      <c r="V15" s="4">
        <f t="shared" si="2"/>
        <v>3.5191667378126867</v>
      </c>
      <c r="W15" s="4">
        <f t="shared" si="3"/>
        <v>2.593272432340135</v>
      </c>
      <c r="X15" s="4">
        <f t="shared" si="4"/>
        <v>3.6995931870571157</v>
      </c>
      <c r="Y15" s="4">
        <f t="shared" si="5"/>
        <v>3.2061355118244674</v>
      </c>
      <c r="Z15" s="4">
        <f t="shared" si="6"/>
        <v>4.100351474856996</v>
      </c>
      <c r="AA15" s="4">
        <f t="shared" si="7"/>
        <v>0.5925925925925926</v>
      </c>
      <c r="AB15" s="5">
        <f t="shared" si="8"/>
        <v>-6.640000000000001</v>
      </c>
      <c r="AC15" s="7">
        <f t="shared" si="10"/>
        <v>0.3103774333951682</v>
      </c>
      <c r="AD15" s="6">
        <f t="shared" si="9"/>
        <v>10.920452991452995</v>
      </c>
    </row>
    <row r="16" spans="1:30" ht="12.75">
      <c r="A16" s="1" t="s">
        <v>121</v>
      </c>
      <c r="B16" s="1" t="s">
        <v>1</v>
      </c>
      <c r="C16" s="2">
        <v>31</v>
      </c>
      <c r="D16" s="1">
        <v>0.98</v>
      </c>
      <c r="E16" s="1">
        <v>7</v>
      </c>
      <c r="F16" s="1">
        <v>4</v>
      </c>
      <c r="G16" s="1">
        <v>77</v>
      </c>
      <c r="H16" s="1">
        <v>0</v>
      </c>
      <c r="I16" s="1">
        <v>4</v>
      </c>
      <c r="J16" s="1">
        <v>1</v>
      </c>
      <c r="K16" s="1">
        <v>64.1</v>
      </c>
      <c r="L16" s="1">
        <v>57</v>
      </c>
      <c r="M16" s="1">
        <v>1</v>
      </c>
      <c r="N16" s="1">
        <v>21</v>
      </c>
      <c r="O16" s="1">
        <v>17</v>
      </c>
      <c r="P16" s="1">
        <v>19</v>
      </c>
      <c r="Q16" s="1">
        <v>47</v>
      </c>
      <c r="R16" s="2">
        <v>43</v>
      </c>
      <c r="S16" s="2">
        <v>11</v>
      </c>
      <c r="T16" s="6">
        <f t="shared" si="0"/>
        <v>22.696643990929694</v>
      </c>
      <c r="U16" s="4">
        <f t="shared" si="1"/>
        <v>3.0086917762424785</v>
      </c>
      <c r="V16" s="4">
        <f t="shared" si="2"/>
        <v>2.6132637142220387</v>
      </c>
      <c r="W16" s="4">
        <f t="shared" si="3"/>
        <v>2.4356076283867685</v>
      </c>
      <c r="X16" s="4">
        <f t="shared" si="4"/>
        <v>3.201666401349932</v>
      </c>
      <c r="Y16" s="4">
        <f t="shared" si="5"/>
        <v>3.0423745104906237</v>
      </c>
      <c r="Z16" s="4">
        <f t="shared" si="6"/>
        <v>4.0184640803591325</v>
      </c>
      <c r="AA16" s="4">
        <f t="shared" si="7"/>
        <v>0.5584415584415584</v>
      </c>
      <c r="AB16" s="5">
        <f t="shared" si="8"/>
        <v>2.76</v>
      </c>
      <c r="AC16" s="7">
        <f t="shared" si="10"/>
        <v>0.2951065018286064</v>
      </c>
      <c r="AD16" s="6">
        <f t="shared" si="9"/>
        <v>14.22119954648526</v>
      </c>
    </row>
    <row r="17" spans="1:30" ht="12.75">
      <c r="A17" s="1" t="s">
        <v>42</v>
      </c>
      <c r="B17" s="1" t="s">
        <v>2</v>
      </c>
      <c r="C17" s="2">
        <v>26</v>
      </c>
      <c r="D17" s="1">
        <v>0.99</v>
      </c>
      <c r="E17" s="1">
        <v>6</v>
      </c>
      <c r="F17" s="1">
        <v>2</v>
      </c>
      <c r="G17" s="1">
        <v>50</v>
      </c>
      <c r="H17" s="1">
        <v>0</v>
      </c>
      <c r="I17" s="1">
        <v>0</v>
      </c>
      <c r="J17" s="1">
        <v>0</v>
      </c>
      <c r="K17" s="1">
        <v>72</v>
      </c>
      <c r="L17" s="1">
        <v>59</v>
      </c>
      <c r="M17" s="1">
        <v>7</v>
      </c>
      <c r="N17" s="1">
        <v>24</v>
      </c>
      <c r="O17" s="1">
        <v>22</v>
      </c>
      <c r="P17" s="1">
        <v>30</v>
      </c>
      <c r="Q17" s="1">
        <v>70</v>
      </c>
      <c r="R17" s="2">
        <v>13</v>
      </c>
      <c r="S17" s="2">
        <v>4</v>
      </c>
      <c r="T17" s="6">
        <f t="shared" si="0"/>
        <v>22.319191919191912</v>
      </c>
      <c r="U17" s="4">
        <f t="shared" si="1"/>
        <v>3.0303030303030303</v>
      </c>
      <c r="V17" s="4">
        <f t="shared" si="2"/>
        <v>3.01010101010101</v>
      </c>
      <c r="W17" s="4">
        <f t="shared" si="3"/>
        <v>2.7777777777777777</v>
      </c>
      <c r="X17" s="4">
        <f t="shared" si="4"/>
        <v>3.811545454545454</v>
      </c>
      <c r="Y17" s="4">
        <f t="shared" si="5"/>
        <v>4.116358585858585</v>
      </c>
      <c r="Z17" s="4">
        <f t="shared" si="6"/>
        <v>3.8333468181818184</v>
      </c>
      <c r="AA17" s="4">
        <f t="shared" si="7"/>
        <v>0.26</v>
      </c>
      <c r="AB17" s="5">
        <f t="shared" si="8"/>
        <v>0.16000000000000014</v>
      </c>
      <c r="AC17" s="7">
        <f t="shared" si="10"/>
        <v>0.2810203199308258</v>
      </c>
      <c r="AD17" s="6">
        <f t="shared" si="9"/>
        <v>12.799191919191923</v>
      </c>
    </row>
    <row r="18" spans="1:30" ht="12.75">
      <c r="A18" s="1" t="s">
        <v>45</v>
      </c>
      <c r="B18" s="1" t="s">
        <v>9</v>
      </c>
      <c r="C18" s="2">
        <v>36</v>
      </c>
      <c r="D18" s="1">
        <v>0.98</v>
      </c>
      <c r="E18" s="1">
        <v>3</v>
      </c>
      <c r="F18" s="1">
        <v>1</v>
      </c>
      <c r="G18" s="1">
        <v>71</v>
      </c>
      <c r="H18" s="1">
        <v>0</v>
      </c>
      <c r="I18" s="1">
        <v>0</v>
      </c>
      <c r="J18" s="1">
        <v>3</v>
      </c>
      <c r="K18" s="1">
        <v>53</v>
      </c>
      <c r="L18" s="1">
        <v>39</v>
      </c>
      <c r="M18" s="1">
        <v>4</v>
      </c>
      <c r="N18" s="1">
        <v>15</v>
      </c>
      <c r="O18" s="1">
        <v>15</v>
      </c>
      <c r="P18" s="1">
        <v>27</v>
      </c>
      <c r="Q18" s="1">
        <v>51</v>
      </c>
      <c r="R18" s="2">
        <v>45</v>
      </c>
      <c r="S18" s="2">
        <v>11</v>
      </c>
      <c r="T18" s="6">
        <f t="shared" si="0"/>
        <v>22.318820861678</v>
      </c>
      <c r="U18" s="4">
        <f t="shared" si="1"/>
        <v>2.599152868694648</v>
      </c>
      <c r="V18" s="4">
        <f t="shared" si="2"/>
        <v>2.0100115517905275</v>
      </c>
      <c r="W18" s="4">
        <f t="shared" si="3"/>
        <v>2.599152868694648</v>
      </c>
      <c r="X18" s="4">
        <f t="shared" si="4"/>
        <v>3.5076780901039673</v>
      </c>
      <c r="Y18" s="4">
        <f t="shared" si="5"/>
        <v>4.158114362726223</v>
      </c>
      <c r="Z18" s="4">
        <f t="shared" si="6"/>
        <v>3.814606777050443</v>
      </c>
      <c r="AA18" s="4">
        <f t="shared" si="7"/>
        <v>0.6338028169014085</v>
      </c>
      <c r="AB18" s="5">
        <f t="shared" si="8"/>
        <v>3.4000000000000004</v>
      </c>
      <c r="AC18" s="7">
        <f t="shared" si="10"/>
        <v>0.2622508616814027</v>
      </c>
      <c r="AD18" s="6">
        <f t="shared" si="9"/>
        <v>15.311043083900229</v>
      </c>
    </row>
    <row r="19" spans="1:30" ht="12.75">
      <c r="A19" s="1" t="s">
        <v>123</v>
      </c>
      <c r="B19" s="1" t="s">
        <v>1</v>
      </c>
      <c r="C19" s="2">
        <v>32</v>
      </c>
      <c r="D19" s="1">
        <v>0.98</v>
      </c>
      <c r="E19" s="1">
        <v>2</v>
      </c>
      <c r="F19" s="1">
        <v>2</v>
      </c>
      <c r="G19" s="1">
        <v>67</v>
      </c>
      <c r="H19" s="1">
        <v>0</v>
      </c>
      <c r="I19" s="1">
        <v>3</v>
      </c>
      <c r="J19" s="1">
        <v>1</v>
      </c>
      <c r="K19" s="1">
        <v>50.1</v>
      </c>
      <c r="L19" s="1">
        <v>37</v>
      </c>
      <c r="M19" s="1">
        <v>3</v>
      </c>
      <c r="N19" s="1">
        <v>12</v>
      </c>
      <c r="O19" s="1">
        <v>10</v>
      </c>
      <c r="P19" s="1">
        <v>17</v>
      </c>
      <c r="Q19" s="1">
        <v>35</v>
      </c>
      <c r="R19" s="2">
        <v>38</v>
      </c>
      <c r="S19" s="2">
        <v>10</v>
      </c>
      <c r="T19" s="6">
        <f t="shared" si="0"/>
        <v>22.245850340136045</v>
      </c>
      <c r="U19" s="4">
        <f t="shared" si="1"/>
        <v>2.1996822681168275</v>
      </c>
      <c r="V19" s="4">
        <f t="shared" si="2"/>
        <v>1.8037394598557988</v>
      </c>
      <c r="W19" s="4">
        <f t="shared" si="3"/>
        <v>1.833068556764023</v>
      </c>
      <c r="X19" s="4">
        <f t="shared" si="4"/>
        <v>2.8894806305755836</v>
      </c>
      <c r="Y19" s="4">
        <f t="shared" si="5"/>
        <v>3.8404285714285704</v>
      </c>
      <c r="Z19" s="4">
        <f t="shared" si="6"/>
        <v>4.024021617988513</v>
      </c>
      <c r="AA19" s="4">
        <f t="shared" si="7"/>
        <v>0.5671641791044776</v>
      </c>
      <c r="AB19" s="5">
        <f t="shared" si="8"/>
        <v>2.16</v>
      </c>
      <c r="AC19" s="7">
        <f t="shared" si="10"/>
        <v>0.24236894255856065</v>
      </c>
      <c r="AD19" s="6">
        <f t="shared" si="9"/>
        <v>15.621517006802723</v>
      </c>
    </row>
    <row r="20" spans="1:30" ht="12.75">
      <c r="A20" s="1" t="s">
        <v>38</v>
      </c>
      <c r="B20" s="1" t="s">
        <v>2</v>
      </c>
      <c r="C20" s="2">
        <v>32</v>
      </c>
      <c r="D20" s="1">
        <v>0.99</v>
      </c>
      <c r="E20" s="1">
        <v>6</v>
      </c>
      <c r="F20" s="1">
        <v>4</v>
      </c>
      <c r="G20" s="1">
        <v>79</v>
      </c>
      <c r="H20" s="1">
        <v>0</v>
      </c>
      <c r="I20" s="1">
        <v>0</v>
      </c>
      <c r="J20" s="1">
        <v>1</v>
      </c>
      <c r="K20" s="1">
        <v>73.2</v>
      </c>
      <c r="L20" s="1">
        <v>71</v>
      </c>
      <c r="M20" s="1">
        <v>5</v>
      </c>
      <c r="N20" s="1">
        <v>24</v>
      </c>
      <c r="O20" s="1">
        <v>21</v>
      </c>
      <c r="P20" s="1">
        <v>28</v>
      </c>
      <c r="Q20" s="1">
        <v>45</v>
      </c>
      <c r="R20" s="2">
        <v>29</v>
      </c>
      <c r="S20" s="2">
        <v>10</v>
      </c>
      <c r="T20" s="6">
        <f t="shared" si="0"/>
        <v>22.203636363636356</v>
      </c>
      <c r="U20" s="4">
        <f t="shared" si="1"/>
        <v>2.980625931445603</v>
      </c>
      <c r="V20" s="4">
        <f t="shared" si="2"/>
        <v>3.070044709388972</v>
      </c>
      <c r="W20" s="4">
        <f t="shared" si="3"/>
        <v>2.608047690014903</v>
      </c>
      <c r="X20" s="4">
        <f t="shared" si="4"/>
        <v>4.268345752608047</v>
      </c>
      <c r="Y20" s="4">
        <f t="shared" si="5"/>
        <v>4.179763537009438</v>
      </c>
      <c r="Z20" s="4">
        <f t="shared" si="6"/>
        <v>4.240287928464977</v>
      </c>
      <c r="AA20" s="4">
        <f t="shared" si="7"/>
        <v>0.3670886075949367</v>
      </c>
      <c r="AB20" s="5">
        <f t="shared" si="8"/>
        <v>-0.7200000000000006</v>
      </c>
      <c r="AC20" s="7">
        <f t="shared" si="10"/>
        <v>0.29020683832840866</v>
      </c>
      <c r="AD20" s="6">
        <f t="shared" si="9"/>
        <v>12.524969696969698</v>
      </c>
    </row>
    <row r="21" spans="1:30" ht="12.75">
      <c r="A21" s="1" t="s">
        <v>91</v>
      </c>
      <c r="B21" s="1" t="s">
        <v>5</v>
      </c>
      <c r="C21" s="2">
        <v>30</v>
      </c>
      <c r="D21" s="3">
        <v>0.96</v>
      </c>
      <c r="E21" s="1">
        <v>2</v>
      </c>
      <c r="F21" s="1">
        <v>5</v>
      </c>
      <c r="G21" s="1">
        <v>71</v>
      </c>
      <c r="H21" s="1">
        <v>0</v>
      </c>
      <c r="I21" s="1">
        <v>29</v>
      </c>
      <c r="J21" s="1">
        <v>5</v>
      </c>
      <c r="K21" s="1">
        <v>83.1</v>
      </c>
      <c r="L21" s="1">
        <v>86</v>
      </c>
      <c r="M21" s="1">
        <v>5</v>
      </c>
      <c r="N21" s="1">
        <v>28</v>
      </c>
      <c r="O21" s="1">
        <v>25</v>
      </c>
      <c r="P21" s="1">
        <v>16</v>
      </c>
      <c r="Q21" s="1">
        <v>60</v>
      </c>
      <c r="R21" s="2">
        <v>18</v>
      </c>
      <c r="S21" s="2">
        <v>8</v>
      </c>
      <c r="T21" s="6">
        <f t="shared" si="0"/>
        <v>22.053333333333317</v>
      </c>
      <c r="U21" s="4">
        <f t="shared" si="1"/>
        <v>3.1588447653429603</v>
      </c>
      <c r="V21" s="4">
        <f t="shared" si="2"/>
        <v>3.4115523465703976</v>
      </c>
      <c r="W21" s="4">
        <f t="shared" si="3"/>
        <v>2.820397111913358</v>
      </c>
      <c r="X21" s="4">
        <f t="shared" si="4"/>
        <v>4.108632671480144</v>
      </c>
      <c r="Y21" s="4">
        <f t="shared" si="5"/>
        <v>3.4272831678700366</v>
      </c>
      <c r="Z21" s="4">
        <f t="shared" si="6"/>
        <v>4.116024074909747</v>
      </c>
      <c r="AA21" s="4">
        <f t="shared" si="7"/>
        <v>0.2535211267605634</v>
      </c>
      <c r="AB21" s="5">
        <f t="shared" si="8"/>
        <v>-2.24</v>
      </c>
      <c r="AC21" s="7">
        <f t="shared" si="10"/>
        <v>0.3172216086660244</v>
      </c>
      <c r="AD21" s="6">
        <f t="shared" si="9"/>
        <v>11.065666666666665</v>
      </c>
    </row>
    <row r="22" spans="1:30" ht="12.75">
      <c r="A22" s="1" t="s">
        <v>113</v>
      </c>
      <c r="B22" s="1" t="s">
        <v>0</v>
      </c>
      <c r="C22" s="2">
        <v>32</v>
      </c>
      <c r="D22" s="1">
        <v>0.96</v>
      </c>
      <c r="E22" s="1">
        <v>7</v>
      </c>
      <c r="F22" s="1">
        <v>7</v>
      </c>
      <c r="G22" s="1">
        <v>89</v>
      </c>
      <c r="H22" s="1">
        <v>0</v>
      </c>
      <c r="I22" s="1">
        <v>1</v>
      </c>
      <c r="J22" s="1">
        <v>4</v>
      </c>
      <c r="K22" s="1">
        <v>93</v>
      </c>
      <c r="L22" s="1">
        <v>90</v>
      </c>
      <c r="M22" s="1">
        <v>6</v>
      </c>
      <c r="N22" s="1">
        <v>42</v>
      </c>
      <c r="O22" s="1">
        <v>34</v>
      </c>
      <c r="P22" s="1">
        <v>36</v>
      </c>
      <c r="Q22" s="1">
        <v>63</v>
      </c>
      <c r="R22" s="2">
        <v>73</v>
      </c>
      <c r="S22" s="2">
        <v>18</v>
      </c>
      <c r="T22" s="6">
        <f t="shared" si="0"/>
        <v>21.76666666666665</v>
      </c>
      <c r="U22" s="4">
        <f t="shared" si="1"/>
        <v>4.233870967741936</v>
      </c>
      <c r="V22" s="4">
        <f t="shared" si="2"/>
        <v>3.6935483870967745</v>
      </c>
      <c r="W22" s="4">
        <f t="shared" si="3"/>
        <v>3.42741935483871</v>
      </c>
      <c r="X22" s="4">
        <f t="shared" si="4"/>
        <v>4.372427419354839</v>
      </c>
      <c r="Y22" s="4">
        <f t="shared" si="5"/>
        <v>4.169631048387097</v>
      </c>
      <c r="Z22" s="4">
        <f t="shared" si="6"/>
        <v>4.186445120967742</v>
      </c>
      <c r="AA22" s="4">
        <f t="shared" si="7"/>
        <v>0.8202247191011236</v>
      </c>
      <c r="AB22" s="5">
        <f t="shared" si="8"/>
        <v>5.359999999999999</v>
      </c>
      <c r="AC22" s="7">
        <f t="shared" si="10"/>
        <v>0.2965473416649015</v>
      </c>
      <c r="AD22" s="6">
        <f t="shared" si="9"/>
        <v>9.47</v>
      </c>
    </row>
    <row r="23" spans="1:30" ht="12.75">
      <c r="A23" s="1" t="s">
        <v>122</v>
      </c>
      <c r="B23" s="1" t="s">
        <v>1</v>
      </c>
      <c r="C23" s="2">
        <v>32</v>
      </c>
      <c r="D23" s="1">
        <v>0.98</v>
      </c>
      <c r="E23" s="1">
        <v>4</v>
      </c>
      <c r="F23" s="1">
        <v>2</v>
      </c>
      <c r="G23" s="1">
        <v>74</v>
      </c>
      <c r="H23" s="1">
        <v>0</v>
      </c>
      <c r="I23" s="1">
        <v>47</v>
      </c>
      <c r="J23" s="1">
        <v>7</v>
      </c>
      <c r="K23" s="1">
        <v>75.1</v>
      </c>
      <c r="L23" s="1">
        <v>55</v>
      </c>
      <c r="M23" s="1">
        <v>5</v>
      </c>
      <c r="N23" s="1">
        <v>27</v>
      </c>
      <c r="O23" s="1">
        <v>24</v>
      </c>
      <c r="P23" s="1">
        <v>23</v>
      </c>
      <c r="Q23" s="1">
        <v>71</v>
      </c>
      <c r="R23" s="2">
        <v>23</v>
      </c>
      <c r="S23" s="2">
        <v>7</v>
      </c>
      <c r="T23" s="6">
        <f t="shared" si="0"/>
        <v>21.21410430839001</v>
      </c>
      <c r="U23" s="4">
        <f t="shared" si="1"/>
        <v>3.301720155439007</v>
      </c>
      <c r="V23" s="4">
        <f t="shared" si="2"/>
        <v>3.2576972200331533</v>
      </c>
      <c r="W23" s="4">
        <f t="shared" si="3"/>
        <v>2.934862360390228</v>
      </c>
      <c r="X23" s="4">
        <f t="shared" si="4"/>
        <v>2.8126498002663114</v>
      </c>
      <c r="Y23" s="4">
        <f t="shared" si="5"/>
        <v>3.4393894127557814</v>
      </c>
      <c r="Z23" s="4">
        <f t="shared" si="6"/>
        <v>3.765723701731025</v>
      </c>
      <c r="AA23" s="4">
        <f t="shared" si="7"/>
        <v>0.3108108108108108</v>
      </c>
      <c r="AB23" s="5">
        <f t="shared" si="8"/>
        <v>0.3600000000000003</v>
      </c>
      <c r="AC23" s="7">
        <f t="shared" si="10"/>
        <v>0.2620792317933558</v>
      </c>
      <c r="AD23" s="6">
        <f t="shared" si="9"/>
        <v>11.284215419501134</v>
      </c>
    </row>
    <row r="24" spans="1:30" ht="12.75">
      <c r="A24" s="1" t="s">
        <v>103</v>
      </c>
      <c r="B24" s="1" t="s">
        <v>4</v>
      </c>
      <c r="C24" s="2">
        <v>38</v>
      </c>
      <c r="D24" s="3">
        <v>1</v>
      </c>
      <c r="E24" s="1">
        <v>5</v>
      </c>
      <c r="F24" s="1">
        <v>2</v>
      </c>
      <c r="G24" s="1">
        <v>70</v>
      </c>
      <c r="H24" s="1">
        <v>0</v>
      </c>
      <c r="I24" s="1">
        <v>43</v>
      </c>
      <c r="J24" s="1">
        <v>5</v>
      </c>
      <c r="K24" s="1">
        <v>69.1</v>
      </c>
      <c r="L24" s="1">
        <v>78</v>
      </c>
      <c r="M24" s="1">
        <v>6</v>
      </c>
      <c r="N24" s="1">
        <v>26</v>
      </c>
      <c r="O24" s="1">
        <v>25</v>
      </c>
      <c r="P24" s="1">
        <v>20</v>
      </c>
      <c r="Q24" s="1">
        <v>37</v>
      </c>
      <c r="R24" s="2">
        <v>11</v>
      </c>
      <c r="S24" s="2">
        <v>1</v>
      </c>
      <c r="T24" s="6">
        <f t="shared" si="0"/>
        <v>21.051111111111098</v>
      </c>
      <c r="U24" s="4">
        <f t="shared" si="1"/>
        <v>3.3863965267727933</v>
      </c>
      <c r="V24" s="4">
        <f t="shared" si="2"/>
        <v>3.0581765557163534</v>
      </c>
      <c r="W24" s="4">
        <f t="shared" si="3"/>
        <v>3.2561505065123013</v>
      </c>
      <c r="X24" s="4">
        <f t="shared" si="4"/>
        <v>4.925701302460204</v>
      </c>
      <c r="Y24" s="4">
        <f t="shared" si="5"/>
        <v>4.2326202894356</v>
      </c>
      <c r="Z24" s="4">
        <f t="shared" si="6"/>
        <v>4.383383013024602</v>
      </c>
      <c r="AA24" s="4">
        <f t="shared" si="7"/>
        <v>0.15714285714285714</v>
      </c>
      <c r="AB24" s="5">
        <f t="shared" si="8"/>
        <v>2.52</v>
      </c>
      <c r="AC24" s="7">
        <f t="shared" si="10"/>
        <v>0.3132314171111363</v>
      </c>
      <c r="AD24" s="6">
        <f t="shared" si="9"/>
        <v>11.914555555555555</v>
      </c>
    </row>
    <row r="25" spans="1:30" ht="12.75">
      <c r="A25" s="1" t="s">
        <v>98</v>
      </c>
      <c r="B25" s="1" t="s">
        <v>3</v>
      </c>
      <c r="C25" s="2">
        <v>32</v>
      </c>
      <c r="D25" s="3">
        <v>1.01</v>
      </c>
      <c r="E25" s="1">
        <v>5</v>
      </c>
      <c r="F25" s="1">
        <v>8</v>
      </c>
      <c r="G25" s="1">
        <v>76</v>
      </c>
      <c r="H25" s="1">
        <v>0</v>
      </c>
      <c r="I25" s="1">
        <v>1</v>
      </c>
      <c r="J25" s="1">
        <v>3</v>
      </c>
      <c r="K25" s="1">
        <v>65.2</v>
      </c>
      <c r="L25" s="1">
        <v>61</v>
      </c>
      <c r="M25" s="1">
        <v>8</v>
      </c>
      <c r="N25" s="1">
        <v>25</v>
      </c>
      <c r="O25" s="1">
        <v>24</v>
      </c>
      <c r="P25" s="1">
        <v>29</v>
      </c>
      <c r="Q25" s="1">
        <v>59</v>
      </c>
      <c r="R25" s="2">
        <v>44</v>
      </c>
      <c r="S25" s="2">
        <v>11</v>
      </c>
      <c r="T25" s="6">
        <f t="shared" si="0"/>
        <v>20.314807480748065</v>
      </c>
      <c r="U25" s="4">
        <f t="shared" si="1"/>
        <v>3.416752718216607</v>
      </c>
      <c r="V25" s="4">
        <f t="shared" si="2"/>
        <v>2.995808783332321</v>
      </c>
      <c r="W25" s="4">
        <f t="shared" si="3"/>
        <v>3.2800826094879425</v>
      </c>
      <c r="X25" s="4">
        <f t="shared" si="4"/>
        <v>4.614168742027577</v>
      </c>
      <c r="Y25" s="4">
        <f t="shared" si="5"/>
        <v>4.563657656563202</v>
      </c>
      <c r="Z25" s="4">
        <f t="shared" si="6"/>
        <v>3.9780546194496753</v>
      </c>
      <c r="AA25" s="4">
        <f t="shared" si="7"/>
        <v>0.5789473684210527</v>
      </c>
      <c r="AB25" s="5">
        <f t="shared" si="8"/>
        <v>3.08</v>
      </c>
      <c r="AC25" s="7">
        <f t="shared" si="10"/>
        <v>0.29798047946745826</v>
      </c>
      <c r="AD25" s="6">
        <f t="shared" si="9"/>
        <v>11.693918591859187</v>
      </c>
    </row>
    <row r="26" spans="1:30" ht="12.75">
      <c r="A26" s="1" t="s">
        <v>77</v>
      </c>
      <c r="B26" s="1" t="s">
        <v>13</v>
      </c>
      <c r="C26" s="2">
        <v>36</v>
      </c>
      <c r="D26" s="1">
        <v>0.94</v>
      </c>
      <c r="E26" s="1">
        <v>5</v>
      </c>
      <c r="F26" s="1">
        <v>2</v>
      </c>
      <c r="G26" s="1">
        <v>42</v>
      </c>
      <c r="H26" s="1">
        <v>0</v>
      </c>
      <c r="I26" s="1">
        <v>2</v>
      </c>
      <c r="J26" s="1">
        <v>1</v>
      </c>
      <c r="K26" s="1">
        <v>53.2</v>
      </c>
      <c r="L26" s="1">
        <v>46</v>
      </c>
      <c r="M26" s="1">
        <v>1</v>
      </c>
      <c r="N26" s="1">
        <v>15</v>
      </c>
      <c r="O26" s="1">
        <v>13</v>
      </c>
      <c r="P26" s="1">
        <v>20</v>
      </c>
      <c r="Q26" s="1">
        <v>48</v>
      </c>
      <c r="R26" s="2">
        <v>17</v>
      </c>
      <c r="S26" s="2">
        <v>4</v>
      </c>
      <c r="T26" s="6">
        <f t="shared" si="0"/>
        <v>19.85891252955082</v>
      </c>
      <c r="U26" s="4">
        <f t="shared" si="1"/>
        <v>2.6995680691089428</v>
      </c>
      <c r="V26" s="4">
        <f t="shared" si="2"/>
        <v>2.440409534474484</v>
      </c>
      <c r="W26" s="4">
        <f t="shared" si="3"/>
        <v>2.339625659894417</v>
      </c>
      <c r="X26" s="4">
        <f t="shared" si="4"/>
        <v>3.4758918573028317</v>
      </c>
      <c r="Y26" s="4">
        <f t="shared" si="5"/>
        <v>3.191928971364582</v>
      </c>
      <c r="Z26" s="4">
        <f t="shared" si="6"/>
        <v>3.872615741481363</v>
      </c>
      <c r="AA26" s="4">
        <f t="shared" si="7"/>
        <v>0.40476190476190477</v>
      </c>
      <c r="AB26" s="5">
        <f t="shared" si="8"/>
        <v>1.4400000000000004</v>
      </c>
      <c r="AC26" s="7">
        <f t="shared" si="10"/>
        <v>0.3060724779627816</v>
      </c>
      <c r="AD26" s="6">
        <f t="shared" si="9"/>
        <v>12.824690307328607</v>
      </c>
    </row>
    <row r="27" spans="1:30" ht="12.75">
      <c r="A27" s="1" t="s">
        <v>95</v>
      </c>
      <c r="B27" s="1" t="s">
        <v>3</v>
      </c>
      <c r="C27" s="2">
        <v>37</v>
      </c>
      <c r="D27" s="3">
        <v>1.01</v>
      </c>
      <c r="E27" s="1">
        <v>4</v>
      </c>
      <c r="F27" s="1">
        <v>5</v>
      </c>
      <c r="G27" s="1">
        <v>84</v>
      </c>
      <c r="H27" s="1">
        <v>0</v>
      </c>
      <c r="I27" s="1">
        <v>0</v>
      </c>
      <c r="J27" s="1">
        <v>7</v>
      </c>
      <c r="K27" s="1">
        <v>81</v>
      </c>
      <c r="L27" s="1">
        <v>70</v>
      </c>
      <c r="M27" s="1">
        <v>7</v>
      </c>
      <c r="N27" s="1">
        <v>32</v>
      </c>
      <c r="O27" s="1">
        <v>32</v>
      </c>
      <c r="P27" s="1">
        <v>26</v>
      </c>
      <c r="Q27" s="1">
        <v>46</v>
      </c>
      <c r="R27" s="2">
        <v>50</v>
      </c>
      <c r="S27" s="2">
        <v>18</v>
      </c>
      <c r="T27" s="6">
        <f t="shared" si="0"/>
        <v>18.536633663366327</v>
      </c>
      <c r="U27" s="4">
        <f t="shared" si="1"/>
        <v>3.52035203520352</v>
      </c>
      <c r="V27" s="4">
        <f t="shared" si="2"/>
        <v>3.74037403740374</v>
      </c>
      <c r="W27" s="4">
        <f t="shared" si="3"/>
        <v>3.52035203520352</v>
      </c>
      <c r="X27" s="4">
        <f t="shared" si="4"/>
        <v>3.6049900990099006</v>
      </c>
      <c r="Y27" s="4">
        <f t="shared" si="5"/>
        <v>4.229005500550055</v>
      </c>
      <c r="Z27" s="4">
        <f t="shared" si="6"/>
        <v>4.224918503850385</v>
      </c>
      <c r="AA27" s="4">
        <f t="shared" si="7"/>
        <v>0.5952380952380952</v>
      </c>
      <c r="AB27" s="5">
        <f t="shared" si="8"/>
        <v>-2</v>
      </c>
      <c r="AC27" s="7">
        <f t="shared" si="10"/>
        <v>0.25670279520821454</v>
      </c>
      <c r="AD27" s="6">
        <f t="shared" si="9"/>
        <v>7.826633663366342</v>
      </c>
    </row>
    <row r="28" spans="1:30" ht="12.75">
      <c r="A28" s="1" t="s">
        <v>85</v>
      </c>
      <c r="B28" s="1" t="s">
        <v>6</v>
      </c>
      <c r="C28" s="2">
        <v>26</v>
      </c>
      <c r="D28" s="3">
        <v>1.04</v>
      </c>
      <c r="E28" s="1">
        <v>4</v>
      </c>
      <c r="F28" s="1">
        <v>2</v>
      </c>
      <c r="G28" s="1">
        <v>54</v>
      </c>
      <c r="H28" s="1">
        <v>1</v>
      </c>
      <c r="I28" s="1">
        <v>0</v>
      </c>
      <c r="J28" s="1">
        <v>2</v>
      </c>
      <c r="K28" s="1">
        <v>67.2</v>
      </c>
      <c r="L28" s="1">
        <v>73</v>
      </c>
      <c r="M28" s="1">
        <v>5</v>
      </c>
      <c r="N28" s="1">
        <v>28</v>
      </c>
      <c r="O28" s="1">
        <v>28</v>
      </c>
      <c r="P28" s="1">
        <v>17</v>
      </c>
      <c r="Q28" s="1">
        <v>44</v>
      </c>
      <c r="R28" s="2">
        <v>30</v>
      </c>
      <c r="S28" s="2">
        <v>8</v>
      </c>
      <c r="T28" s="6">
        <f t="shared" si="0"/>
        <v>17.922051282051275</v>
      </c>
      <c r="U28" s="4">
        <f t="shared" si="1"/>
        <v>3.605769230769231</v>
      </c>
      <c r="V28" s="4">
        <f t="shared" si="2"/>
        <v>3.3997252747252746</v>
      </c>
      <c r="W28" s="4">
        <f t="shared" si="3"/>
        <v>3.605769230769231</v>
      </c>
      <c r="X28" s="4">
        <f t="shared" si="4"/>
        <v>4.327201236263736</v>
      </c>
      <c r="Y28" s="4">
        <f t="shared" si="5"/>
        <v>3.6241710164835164</v>
      </c>
      <c r="Z28" s="4">
        <f t="shared" si="6"/>
        <v>4.205191260302199</v>
      </c>
      <c r="AA28" s="4">
        <f t="shared" si="7"/>
        <v>0.5660377358490566</v>
      </c>
      <c r="AB28" s="5">
        <f t="shared" si="8"/>
        <v>1.5999999999999996</v>
      </c>
      <c r="AC28" s="7">
        <f t="shared" si="10"/>
        <v>0.3184952038369304</v>
      </c>
      <c r="AD28" s="6">
        <f t="shared" si="9"/>
        <v>9.036717948717952</v>
      </c>
    </row>
    <row r="29" spans="1:30" ht="12.75">
      <c r="A29" s="1" t="s">
        <v>114</v>
      </c>
      <c r="B29" s="1" t="s">
        <v>0</v>
      </c>
      <c r="C29" s="2">
        <v>32</v>
      </c>
      <c r="D29" s="1">
        <v>0.96</v>
      </c>
      <c r="E29" s="1">
        <v>2</v>
      </c>
      <c r="F29" s="1">
        <v>2</v>
      </c>
      <c r="G29" s="1">
        <v>83</v>
      </c>
      <c r="H29" s="1">
        <v>0</v>
      </c>
      <c r="I29" s="1">
        <v>1</v>
      </c>
      <c r="J29" s="1">
        <v>4</v>
      </c>
      <c r="K29" s="1">
        <v>52.2</v>
      </c>
      <c r="L29" s="1">
        <v>43</v>
      </c>
      <c r="M29" s="1">
        <v>8</v>
      </c>
      <c r="N29" s="1">
        <v>26</v>
      </c>
      <c r="O29" s="1">
        <v>24</v>
      </c>
      <c r="P29" s="1">
        <v>27</v>
      </c>
      <c r="Q29" s="1">
        <v>49</v>
      </c>
      <c r="R29" s="2">
        <v>64</v>
      </c>
      <c r="S29" s="2">
        <v>10</v>
      </c>
      <c r="T29" s="6">
        <f t="shared" si="0"/>
        <v>17.473333333333326</v>
      </c>
      <c r="U29" s="4">
        <f t="shared" si="1"/>
        <v>4.669540229885057</v>
      </c>
      <c r="V29" s="4">
        <f t="shared" si="2"/>
        <v>2.7873563218390807</v>
      </c>
      <c r="W29" s="4">
        <f t="shared" si="3"/>
        <v>4.310344827586206</v>
      </c>
      <c r="X29" s="4">
        <f t="shared" si="4"/>
        <v>4.722413793103448</v>
      </c>
      <c r="Y29" s="4">
        <f t="shared" si="5"/>
        <v>5.404022270114941</v>
      </c>
      <c r="Z29" s="4">
        <f t="shared" si="6"/>
        <v>3.9539741379310342</v>
      </c>
      <c r="AA29" s="4">
        <f t="shared" si="7"/>
        <v>0.7710843373493976</v>
      </c>
      <c r="AB29" s="5">
        <f t="shared" si="8"/>
        <v>10.48</v>
      </c>
      <c r="AC29" s="7">
        <f t="shared" si="10"/>
        <v>0.26275487222605926</v>
      </c>
      <c r="AD29" s="6">
        <f t="shared" si="9"/>
        <v>10.571333333333335</v>
      </c>
    </row>
    <row r="30" spans="1:30" ht="12.75">
      <c r="A30" s="1" t="s">
        <v>74</v>
      </c>
      <c r="B30" s="1" t="s">
        <v>13</v>
      </c>
      <c r="C30" s="2">
        <v>25</v>
      </c>
      <c r="D30" s="3">
        <v>0.94</v>
      </c>
      <c r="E30" s="1">
        <v>3</v>
      </c>
      <c r="F30" s="1">
        <v>1</v>
      </c>
      <c r="G30" s="1">
        <v>67</v>
      </c>
      <c r="H30" s="1">
        <v>0</v>
      </c>
      <c r="I30" s="1">
        <v>0</v>
      </c>
      <c r="J30" s="1">
        <v>1</v>
      </c>
      <c r="K30" s="1">
        <v>80</v>
      </c>
      <c r="L30" s="1">
        <v>81</v>
      </c>
      <c r="M30" s="1">
        <v>9</v>
      </c>
      <c r="N30" s="1">
        <v>34</v>
      </c>
      <c r="O30" s="1">
        <v>30</v>
      </c>
      <c r="P30" s="1">
        <v>27</v>
      </c>
      <c r="Q30" s="1">
        <v>44</v>
      </c>
      <c r="R30" s="2">
        <v>34</v>
      </c>
      <c r="S30" s="2">
        <v>9</v>
      </c>
      <c r="T30" s="6">
        <f t="shared" si="0"/>
        <v>17.385342789598102</v>
      </c>
      <c r="U30" s="4">
        <f t="shared" si="1"/>
        <v>4.069148936170214</v>
      </c>
      <c r="V30" s="4">
        <f t="shared" si="2"/>
        <v>3.8441489361702126</v>
      </c>
      <c r="W30" s="4">
        <f t="shared" si="3"/>
        <v>3.5904255319148937</v>
      </c>
      <c r="X30" s="4">
        <f t="shared" si="4"/>
        <v>4.963624468085106</v>
      </c>
      <c r="Y30" s="4">
        <f t="shared" si="5"/>
        <v>5.0018553191489366</v>
      </c>
      <c r="Z30" s="4">
        <f t="shared" si="6"/>
        <v>4.372194324468085</v>
      </c>
      <c r="AA30" s="4">
        <f t="shared" si="7"/>
        <v>0.5074626865671642</v>
      </c>
      <c r="AB30" s="5">
        <f t="shared" si="8"/>
        <v>1.8800000000000008</v>
      </c>
      <c r="AC30" s="7">
        <f t="shared" si="10"/>
        <v>0.2839116719242902</v>
      </c>
      <c r="AD30" s="6">
        <f t="shared" si="9"/>
        <v>6.807565011820335</v>
      </c>
    </row>
    <row r="31" spans="1:30" ht="12.75">
      <c r="A31" s="1" t="s">
        <v>54</v>
      </c>
      <c r="B31" s="1" t="s">
        <v>15</v>
      </c>
      <c r="C31" s="2">
        <v>39</v>
      </c>
      <c r="D31" s="1">
        <v>1.18</v>
      </c>
      <c r="E31" s="1">
        <v>3</v>
      </c>
      <c r="F31" s="1">
        <v>8</v>
      </c>
      <c r="G31" s="1">
        <v>65</v>
      </c>
      <c r="H31" s="1">
        <v>0</v>
      </c>
      <c r="I31" s="1">
        <v>0</v>
      </c>
      <c r="J31" s="1">
        <v>4</v>
      </c>
      <c r="K31" s="1">
        <v>66</v>
      </c>
      <c r="L31" s="1">
        <v>72</v>
      </c>
      <c r="M31" s="1">
        <v>7</v>
      </c>
      <c r="N31" s="1">
        <v>29</v>
      </c>
      <c r="O31" s="1">
        <v>27</v>
      </c>
      <c r="P31" s="1">
        <v>17</v>
      </c>
      <c r="Q31" s="1">
        <v>38</v>
      </c>
      <c r="R31" s="2">
        <v>31</v>
      </c>
      <c r="S31" s="2">
        <v>11</v>
      </c>
      <c r="T31" s="6">
        <f t="shared" si="0"/>
        <v>17.04180790960451</v>
      </c>
      <c r="U31" s="4">
        <f t="shared" si="1"/>
        <v>3.351309707241911</v>
      </c>
      <c r="V31" s="4">
        <f t="shared" si="2"/>
        <v>3.4761171032357474</v>
      </c>
      <c r="W31" s="4">
        <f t="shared" si="3"/>
        <v>3.120184899845917</v>
      </c>
      <c r="X31" s="4">
        <f t="shared" si="4"/>
        <v>4.058181818181819</v>
      </c>
      <c r="Y31" s="4">
        <f t="shared" si="5"/>
        <v>3.6732434514637906</v>
      </c>
      <c r="Z31" s="4">
        <f t="shared" si="6"/>
        <v>4.259981818181818</v>
      </c>
      <c r="AA31" s="4">
        <f t="shared" si="7"/>
        <v>0.47692307692307695</v>
      </c>
      <c r="AB31" s="5">
        <f t="shared" si="8"/>
        <v>-1.08</v>
      </c>
      <c r="AC31" s="7">
        <f t="shared" si="10"/>
        <v>0.3049924924924925</v>
      </c>
      <c r="AD31" s="6">
        <f t="shared" si="9"/>
        <v>8.315141242937855</v>
      </c>
    </row>
    <row r="32" spans="1:30" ht="12.75">
      <c r="A32" s="1" t="s">
        <v>125</v>
      </c>
      <c r="B32" s="1" t="s">
        <v>1</v>
      </c>
      <c r="C32" s="2">
        <v>29</v>
      </c>
      <c r="D32" s="1">
        <v>0.98</v>
      </c>
      <c r="E32" s="1">
        <v>3</v>
      </c>
      <c r="F32" s="1">
        <v>1</v>
      </c>
      <c r="G32" s="1">
        <v>41</v>
      </c>
      <c r="H32" s="1">
        <v>0</v>
      </c>
      <c r="I32" s="1">
        <v>2</v>
      </c>
      <c r="J32" s="1">
        <v>1</v>
      </c>
      <c r="K32" s="1">
        <v>45.1</v>
      </c>
      <c r="L32" s="1">
        <v>27</v>
      </c>
      <c r="M32" s="1">
        <v>5</v>
      </c>
      <c r="N32" s="1">
        <v>14</v>
      </c>
      <c r="O32" s="1">
        <v>14</v>
      </c>
      <c r="P32" s="1">
        <v>10</v>
      </c>
      <c r="Q32" s="1">
        <v>47</v>
      </c>
      <c r="R32" s="2">
        <v>13</v>
      </c>
      <c r="S32" s="2">
        <v>2</v>
      </c>
      <c r="T32" s="6">
        <f t="shared" si="0"/>
        <v>16.982811791383213</v>
      </c>
      <c r="U32" s="4">
        <f t="shared" si="1"/>
        <v>2.850807728856509</v>
      </c>
      <c r="V32" s="4">
        <f t="shared" si="2"/>
        <v>2.410968822118648</v>
      </c>
      <c r="W32" s="4">
        <f t="shared" si="3"/>
        <v>2.850807728856509</v>
      </c>
      <c r="X32" s="4">
        <f t="shared" si="4"/>
        <v>2.2115018779130278</v>
      </c>
      <c r="Y32" s="4">
        <f t="shared" si="5"/>
        <v>3.6382411421331287</v>
      </c>
      <c r="Z32" s="4">
        <f t="shared" si="6"/>
        <v>3.6102478890447536</v>
      </c>
      <c r="AA32" s="4">
        <f t="shared" si="7"/>
        <v>0.3170731707317073</v>
      </c>
      <c r="AB32" s="5">
        <f t="shared" si="8"/>
        <v>2.16</v>
      </c>
      <c r="AC32" s="7">
        <f t="shared" si="10"/>
        <v>0.21530210800336652</v>
      </c>
      <c r="AD32" s="6">
        <f t="shared" si="9"/>
        <v>11.019589569161</v>
      </c>
    </row>
    <row r="33" spans="1:30" ht="12.75">
      <c r="A33" s="1" t="s">
        <v>106</v>
      </c>
      <c r="B33" s="1" t="s">
        <v>4</v>
      </c>
      <c r="C33" s="2">
        <v>26</v>
      </c>
      <c r="D33" s="3">
        <v>1</v>
      </c>
      <c r="E33" s="1">
        <v>3</v>
      </c>
      <c r="F33" s="1">
        <v>1</v>
      </c>
      <c r="G33" s="1">
        <v>47</v>
      </c>
      <c r="H33" s="1">
        <v>0</v>
      </c>
      <c r="I33" s="1">
        <v>1</v>
      </c>
      <c r="J33" s="1">
        <v>3</v>
      </c>
      <c r="K33" s="1">
        <v>43.1</v>
      </c>
      <c r="L33" s="1">
        <v>32</v>
      </c>
      <c r="M33" s="1">
        <v>2</v>
      </c>
      <c r="N33" s="1">
        <v>7</v>
      </c>
      <c r="O33" s="1">
        <v>6</v>
      </c>
      <c r="P33" s="1">
        <v>6</v>
      </c>
      <c r="Q33" s="1">
        <v>55</v>
      </c>
      <c r="R33" s="2">
        <v>24</v>
      </c>
      <c r="S33" s="2">
        <v>12</v>
      </c>
      <c r="T33" s="6">
        <f t="shared" si="0"/>
        <v>16.455555555555552</v>
      </c>
      <c r="U33" s="4">
        <f t="shared" si="1"/>
        <v>1.4617169373549883</v>
      </c>
      <c r="V33" s="4">
        <f t="shared" si="2"/>
        <v>2.3638051044083523</v>
      </c>
      <c r="W33" s="4">
        <f t="shared" si="3"/>
        <v>1.2529002320185614</v>
      </c>
      <c r="X33" s="4">
        <f t="shared" si="4"/>
        <v>2.161712296983758</v>
      </c>
      <c r="Y33" s="4">
        <f t="shared" si="5"/>
        <v>2.080824640371229</v>
      </c>
      <c r="Z33" s="4">
        <f t="shared" si="6"/>
        <v>3.3675668445475635</v>
      </c>
      <c r="AA33" s="4">
        <f t="shared" si="7"/>
        <v>0.5106382978723404</v>
      </c>
      <c r="AB33" s="5">
        <f t="shared" si="8"/>
        <v>-4.32</v>
      </c>
      <c r="AC33" s="7">
        <f t="shared" si="10"/>
        <v>0.31074558223363924</v>
      </c>
      <c r="AD33" s="6">
        <f t="shared" si="9"/>
        <v>10.756777777777781</v>
      </c>
    </row>
    <row r="34" spans="1:30" ht="12.75">
      <c r="A34" s="1" t="s">
        <v>67</v>
      </c>
      <c r="B34" s="1" t="s">
        <v>7</v>
      </c>
      <c r="C34" s="2">
        <v>34</v>
      </c>
      <c r="D34" s="1">
        <v>1.04</v>
      </c>
      <c r="E34" s="1">
        <v>6</v>
      </c>
      <c r="F34" s="1">
        <v>6</v>
      </c>
      <c r="G34" s="1">
        <v>74</v>
      </c>
      <c r="H34" s="1">
        <v>0</v>
      </c>
      <c r="I34" s="1">
        <v>2</v>
      </c>
      <c r="J34" s="1">
        <v>6</v>
      </c>
      <c r="K34" s="1">
        <v>77.2</v>
      </c>
      <c r="L34" s="1">
        <v>74</v>
      </c>
      <c r="M34" s="1">
        <v>10</v>
      </c>
      <c r="N34" s="1">
        <v>34</v>
      </c>
      <c r="O34" s="1">
        <v>31</v>
      </c>
      <c r="P34" s="1">
        <v>27</v>
      </c>
      <c r="Q34" s="1">
        <v>83</v>
      </c>
      <c r="R34" s="2">
        <v>32</v>
      </c>
      <c r="S34" s="2">
        <v>11</v>
      </c>
      <c r="T34" s="6">
        <f aca="true" t="shared" si="11" ref="T34:T65">(4.64/0.8-V34)*K34/9</f>
        <v>16.32803418803418</v>
      </c>
      <c r="U34" s="4">
        <f aca="true" t="shared" si="12" ref="U34:U65">N34*9/K34/D34</f>
        <v>3.811279394180948</v>
      </c>
      <c r="V34" s="4">
        <f aca="true" t="shared" si="13" ref="V34:V65">(N34-AB34)*9/K34/D34</f>
        <v>3.8964726982861695</v>
      </c>
      <c r="W34" s="4">
        <f aca="true" t="shared" si="14" ref="W34:W65">O34*9/K34/D34</f>
        <v>3.4749900358708645</v>
      </c>
      <c r="X34" s="4">
        <f aca="true" t="shared" si="15" ref="X34:X65">((0.162+0.324*1.28)*L34+(1.296-0.324*1.28)*M34+0.324*P34-0.274*K34)*9/K34/D34</f>
        <v>4.381321243523317</v>
      </c>
      <c r="Y34" s="4">
        <f aca="true" t="shared" si="16" ref="Y34:Y65">(9*1.03)*(0.326*K34+1.46*M34+0.324*P34-0.168*Q34)/K34/D34</f>
        <v>3.9915681546432844</v>
      </c>
      <c r="Z34" s="4">
        <f aca="true" t="shared" si="17" ref="Z34:Z65">4.46+0.095*X34-0.113*(Q34*9/K34)</f>
        <v>3.78281878238342</v>
      </c>
      <c r="AA34" s="4">
        <f aca="true" t="shared" si="18" ref="AA34:AA65">R34/(G34-H34)</f>
        <v>0.43243243243243246</v>
      </c>
      <c r="AB34" s="5">
        <f aca="true" t="shared" si="19" ref="AB34:AB65">0.32*R34-S34</f>
        <v>-0.7599999999999998</v>
      </c>
      <c r="AC34" s="7">
        <f t="shared" si="10"/>
        <v>0.3220871245671954</v>
      </c>
      <c r="AD34" s="6">
        <f aca="true" t="shared" si="20" ref="AD34:AD65">(4.61-V34)*K34/9</f>
        <v>6.120478632478638</v>
      </c>
    </row>
    <row r="35" spans="1:30" ht="12.75">
      <c r="A35" s="1" t="s">
        <v>92</v>
      </c>
      <c r="B35" s="1" t="s">
        <v>5</v>
      </c>
      <c r="C35" s="2">
        <v>35</v>
      </c>
      <c r="D35" s="3">
        <v>0.96</v>
      </c>
      <c r="E35" s="1">
        <v>3</v>
      </c>
      <c r="F35" s="1">
        <v>2</v>
      </c>
      <c r="G35" s="1">
        <v>60</v>
      </c>
      <c r="H35" s="1">
        <v>0</v>
      </c>
      <c r="I35" s="1">
        <v>0</v>
      </c>
      <c r="J35" s="1">
        <v>4</v>
      </c>
      <c r="K35" s="1">
        <v>69.1</v>
      </c>
      <c r="L35" s="1">
        <v>54</v>
      </c>
      <c r="M35" s="1">
        <v>3</v>
      </c>
      <c r="N35" s="1">
        <v>30</v>
      </c>
      <c r="O35" s="1">
        <v>26</v>
      </c>
      <c r="P35" s="1">
        <v>34</v>
      </c>
      <c r="Q35" s="1">
        <v>61</v>
      </c>
      <c r="R35" s="2">
        <v>33</v>
      </c>
      <c r="S35" s="2">
        <v>8</v>
      </c>
      <c r="T35" s="6">
        <f t="shared" si="11"/>
        <v>15.947777777777768</v>
      </c>
      <c r="U35" s="4">
        <f t="shared" si="12"/>
        <v>4.070188133140377</v>
      </c>
      <c r="V35" s="4">
        <f t="shared" si="13"/>
        <v>3.722865412445731</v>
      </c>
      <c r="W35" s="4">
        <f t="shared" si="14"/>
        <v>3.527496382054993</v>
      </c>
      <c r="X35" s="4">
        <f t="shared" si="15"/>
        <v>3.509766642547034</v>
      </c>
      <c r="Y35" s="4">
        <f t="shared" si="16"/>
        <v>3.867335112156295</v>
      </c>
      <c r="Z35" s="4">
        <f t="shared" si="17"/>
        <v>3.8956420133863965</v>
      </c>
      <c r="AA35" s="4">
        <f t="shared" si="18"/>
        <v>0.55</v>
      </c>
      <c r="AB35" s="5">
        <f t="shared" si="19"/>
        <v>2.5600000000000005</v>
      </c>
      <c r="AC35" s="7">
        <f t="shared" si="10"/>
        <v>0.2758814683385445</v>
      </c>
      <c r="AD35" s="6">
        <f t="shared" si="20"/>
        <v>6.811222222222223</v>
      </c>
    </row>
    <row r="36" spans="1:30" ht="12.75">
      <c r="A36" s="1" t="s">
        <v>51</v>
      </c>
      <c r="B36" s="1" t="s">
        <v>3</v>
      </c>
      <c r="C36" s="2">
        <v>33</v>
      </c>
      <c r="D36" s="3">
        <v>1.01</v>
      </c>
      <c r="E36" s="1">
        <v>4</v>
      </c>
      <c r="F36" s="1">
        <v>0</v>
      </c>
      <c r="G36" s="1">
        <v>45</v>
      </c>
      <c r="H36" s="1">
        <v>0</v>
      </c>
      <c r="I36" s="1">
        <v>21</v>
      </c>
      <c r="J36" s="1">
        <v>4</v>
      </c>
      <c r="K36" s="1">
        <v>48.1</v>
      </c>
      <c r="L36" s="1">
        <v>31</v>
      </c>
      <c r="M36" s="1">
        <v>5</v>
      </c>
      <c r="N36" s="1">
        <v>16</v>
      </c>
      <c r="O36" s="1">
        <v>13</v>
      </c>
      <c r="P36" s="1">
        <v>6</v>
      </c>
      <c r="Q36" s="1">
        <v>59</v>
      </c>
      <c r="R36" s="2">
        <v>2</v>
      </c>
      <c r="S36" s="2">
        <v>0</v>
      </c>
      <c r="T36" s="6">
        <f t="shared" si="11"/>
        <v>15.789856985698565</v>
      </c>
      <c r="U36" s="4">
        <f t="shared" si="12"/>
        <v>2.9641217760029637</v>
      </c>
      <c r="V36" s="4">
        <f t="shared" si="13"/>
        <v>2.8455569049628457</v>
      </c>
      <c r="W36" s="4">
        <f t="shared" si="14"/>
        <v>2.4083489430024083</v>
      </c>
      <c r="X36" s="4">
        <f t="shared" si="15"/>
        <v>2.0469706263765666</v>
      </c>
      <c r="Y36" s="4">
        <f t="shared" si="16"/>
        <v>2.8646343632284226</v>
      </c>
      <c r="Z36" s="4">
        <f t="shared" si="17"/>
        <v>3.406998592042157</v>
      </c>
      <c r="AA36" s="4">
        <f t="shared" si="18"/>
        <v>0.044444444444444446</v>
      </c>
      <c r="AB36" s="5">
        <f t="shared" si="19"/>
        <v>0.64</v>
      </c>
      <c r="AC36" s="7">
        <f t="shared" si="10"/>
        <v>0.2533076128680267</v>
      </c>
      <c r="AD36" s="6">
        <f t="shared" si="20"/>
        <v>9.42996809680968</v>
      </c>
    </row>
    <row r="37" spans="1:30" ht="12.75">
      <c r="A37" s="1" t="s">
        <v>32</v>
      </c>
      <c r="B37" s="1" t="s">
        <v>10</v>
      </c>
      <c r="C37" s="1">
        <v>28</v>
      </c>
      <c r="D37" s="1">
        <v>1.05</v>
      </c>
      <c r="E37" s="1">
        <v>4</v>
      </c>
      <c r="F37" s="1">
        <v>4</v>
      </c>
      <c r="G37" s="1">
        <v>76</v>
      </c>
      <c r="H37" s="1">
        <v>0</v>
      </c>
      <c r="I37" s="1">
        <v>2</v>
      </c>
      <c r="J37" s="1">
        <v>5</v>
      </c>
      <c r="K37" s="1">
        <v>86.2</v>
      </c>
      <c r="L37" s="1">
        <v>86</v>
      </c>
      <c r="M37" s="1">
        <v>7</v>
      </c>
      <c r="N37" s="1">
        <v>42</v>
      </c>
      <c r="O37" s="1">
        <v>39</v>
      </c>
      <c r="P37" s="1">
        <v>37</v>
      </c>
      <c r="Q37" s="1">
        <v>55</v>
      </c>
      <c r="R37" s="2">
        <v>47</v>
      </c>
      <c r="S37" s="2">
        <v>15</v>
      </c>
      <c r="T37" s="6">
        <f t="shared" si="11"/>
        <v>15.589206349206343</v>
      </c>
      <c r="U37" s="4">
        <f t="shared" si="12"/>
        <v>4.176334106728538</v>
      </c>
      <c r="V37" s="4">
        <f t="shared" si="13"/>
        <v>4.172356645674511</v>
      </c>
      <c r="W37" s="4">
        <f t="shared" si="14"/>
        <v>3.8780245276764993</v>
      </c>
      <c r="X37" s="4">
        <f t="shared" si="15"/>
        <v>4.388738481935697</v>
      </c>
      <c r="Y37" s="4">
        <f t="shared" si="16"/>
        <v>4.2062919456413645</v>
      </c>
      <c r="Z37" s="4">
        <f t="shared" si="17"/>
        <v>4.228032243950945</v>
      </c>
      <c r="AA37" s="4">
        <f t="shared" si="18"/>
        <v>0.618421052631579</v>
      </c>
      <c r="AB37" s="5">
        <f t="shared" si="19"/>
        <v>0.040000000000000924</v>
      </c>
      <c r="AC37" s="7">
        <f t="shared" si="10"/>
        <v>0.2957870931991433</v>
      </c>
      <c r="AD37" s="6">
        <f t="shared" si="20"/>
        <v>4.1916507936507985</v>
      </c>
    </row>
    <row r="38" spans="1:30" ht="12.75">
      <c r="A38" s="1" t="s">
        <v>79</v>
      </c>
      <c r="B38" s="1" t="s">
        <v>11</v>
      </c>
      <c r="C38" s="2">
        <v>29</v>
      </c>
      <c r="D38" s="3">
        <v>1</v>
      </c>
      <c r="E38" s="1">
        <v>0</v>
      </c>
      <c r="F38" s="1">
        <v>4</v>
      </c>
      <c r="G38" s="1">
        <v>64</v>
      </c>
      <c r="H38" s="1">
        <v>0</v>
      </c>
      <c r="I38" s="1">
        <v>39</v>
      </c>
      <c r="J38" s="1">
        <v>5</v>
      </c>
      <c r="K38" s="1">
        <v>57.1</v>
      </c>
      <c r="L38" s="1">
        <v>50</v>
      </c>
      <c r="M38" s="1">
        <v>3</v>
      </c>
      <c r="N38" s="1">
        <v>22</v>
      </c>
      <c r="O38" s="1">
        <v>19</v>
      </c>
      <c r="P38" s="1">
        <v>15</v>
      </c>
      <c r="Q38" s="1">
        <v>21</v>
      </c>
      <c r="R38" s="2">
        <v>11</v>
      </c>
      <c r="S38" s="2">
        <v>3</v>
      </c>
      <c r="T38" s="6">
        <f t="shared" si="11"/>
        <v>15.317777777777772</v>
      </c>
      <c r="U38" s="4">
        <f t="shared" si="12"/>
        <v>3.467600700525394</v>
      </c>
      <c r="V38" s="4">
        <f t="shared" si="13"/>
        <v>3.3856392294220665</v>
      </c>
      <c r="W38" s="4">
        <f t="shared" si="14"/>
        <v>2.9947460595446582</v>
      </c>
      <c r="X38" s="4">
        <f t="shared" si="15"/>
        <v>3.261820665499124</v>
      </c>
      <c r="Y38" s="4">
        <f t="shared" si="16"/>
        <v>3.9493446935201404</v>
      </c>
      <c r="Z38" s="4">
        <f t="shared" si="17"/>
        <v>4.395844942206655</v>
      </c>
      <c r="AA38" s="4">
        <f t="shared" si="18"/>
        <v>0.171875</v>
      </c>
      <c r="AB38" s="5">
        <f t="shared" si="19"/>
        <v>0.52</v>
      </c>
      <c r="AC38" s="7">
        <f t="shared" si="10"/>
        <v>0.25130733282715406</v>
      </c>
      <c r="AD38" s="6">
        <f t="shared" si="20"/>
        <v>7.767888888888891</v>
      </c>
    </row>
    <row r="39" spans="1:30" ht="12.75">
      <c r="A39" s="1" t="s">
        <v>37</v>
      </c>
      <c r="B39" s="1" t="s">
        <v>2</v>
      </c>
      <c r="C39" s="2">
        <v>27</v>
      </c>
      <c r="D39" s="1">
        <v>0.99</v>
      </c>
      <c r="E39" s="1">
        <v>6</v>
      </c>
      <c r="F39" s="1">
        <v>4</v>
      </c>
      <c r="G39" s="1">
        <v>84</v>
      </c>
      <c r="H39" s="1">
        <v>0</v>
      </c>
      <c r="I39" s="1">
        <v>2</v>
      </c>
      <c r="J39" s="1">
        <v>7</v>
      </c>
      <c r="K39" s="1">
        <v>79.2</v>
      </c>
      <c r="L39" s="1">
        <v>88</v>
      </c>
      <c r="M39" s="1">
        <v>8</v>
      </c>
      <c r="N39" s="1">
        <v>38</v>
      </c>
      <c r="O39" s="1">
        <v>36</v>
      </c>
      <c r="P39" s="1">
        <v>20</v>
      </c>
      <c r="Q39" s="1">
        <v>60</v>
      </c>
      <c r="R39" s="2">
        <v>17</v>
      </c>
      <c r="S39" s="2">
        <v>3</v>
      </c>
      <c r="T39" s="6">
        <f t="shared" si="11"/>
        <v>15.120808080808072</v>
      </c>
      <c r="U39" s="4">
        <f t="shared" si="12"/>
        <v>4.361799816345271</v>
      </c>
      <c r="V39" s="4">
        <f t="shared" si="13"/>
        <v>4.081726354453627</v>
      </c>
      <c r="W39" s="4">
        <f t="shared" si="14"/>
        <v>4.132231404958677</v>
      </c>
      <c r="X39" s="4">
        <f t="shared" si="15"/>
        <v>4.887603305785124</v>
      </c>
      <c r="Y39" s="4">
        <f t="shared" si="16"/>
        <v>4.007825528007347</v>
      </c>
      <c r="Z39" s="4">
        <f t="shared" si="17"/>
        <v>4.153867768595041</v>
      </c>
      <c r="AA39" s="4">
        <f t="shared" si="18"/>
        <v>0.20238095238095238</v>
      </c>
      <c r="AB39" s="5">
        <f t="shared" si="19"/>
        <v>2.4400000000000004</v>
      </c>
      <c r="AC39" s="7">
        <f t="shared" si="10"/>
        <v>0.32875271220987573</v>
      </c>
      <c r="AD39" s="6">
        <f t="shared" si="20"/>
        <v>4.6488080808080845</v>
      </c>
    </row>
    <row r="40" spans="1:30" ht="12.75">
      <c r="A40" s="1" t="s">
        <v>97</v>
      </c>
      <c r="B40" s="1" t="s">
        <v>3</v>
      </c>
      <c r="C40" s="2">
        <v>37</v>
      </c>
      <c r="D40" s="3">
        <v>1.01</v>
      </c>
      <c r="E40" s="1">
        <v>5</v>
      </c>
      <c r="F40" s="1">
        <v>6</v>
      </c>
      <c r="G40" s="1">
        <v>77</v>
      </c>
      <c r="H40" s="1">
        <v>0</v>
      </c>
      <c r="I40" s="1">
        <v>19</v>
      </c>
      <c r="J40" s="1">
        <v>8</v>
      </c>
      <c r="K40" s="1">
        <v>78.1</v>
      </c>
      <c r="L40" s="1">
        <v>75</v>
      </c>
      <c r="M40" s="1">
        <v>10</v>
      </c>
      <c r="N40" s="1">
        <v>36</v>
      </c>
      <c r="O40" s="1">
        <v>32</v>
      </c>
      <c r="P40" s="1">
        <v>21</v>
      </c>
      <c r="Q40" s="1">
        <v>64</v>
      </c>
      <c r="R40" s="2">
        <v>28</v>
      </c>
      <c r="S40" s="2">
        <v>9</v>
      </c>
      <c r="T40" s="6">
        <f t="shared" si="11"/>
        <v>14.647942794279414</v>
      </c>
      <c r="U40" s="4">
        <f t="shared" si="12"/>
        <v>4.107452998821009</v>
      </c>
      <c r="V40" s="4">
        <f t="shared" si="13"/>
        <v>4.112016835486366</v>
      </c>
      <c r="W40" s="4">
        <f t="shared" si="14"/>
        <v>3.651069332285341</v>
      </c>
      <c r="X40" s="4">
        <f t="shared" si="15"/>
        <v>4.275333730556155</v>
      </c>
      <c r="Y40" s="4">
        <f t="shared" si="16"/>
        <v>4.243909205005008</v>
      </c>
      <c r="Z40" s="4">
        <f t="shared" si="17"/>
        <v>4.032763618615383</v>
      </c>
      <c r="AA40" s="4">
        <f t="shared" si="18"/>
        <v>0.36363636363636365</v>
      </c>
      <c r="AB40" s="5">
        <f t="shared" si="19"/>
        <v>-0.03999999999999915</v>
      </c>
      <c r="AC40" s="7">
        <f t="shared" si="10"/>
        <v>0.2937959338642754</v>
      </c>
      <c r="AD40" s="6">
        <f t="shared" si="20"/>
        <v>4.3213872387238705</v>
      </c>
    </row>
    <row r="41" spans="1:30" ht="12.75">
      <c r="A41" s="1" t="s">
        <v>61</v>
      </c>
      <c r="B41" s="1" t="s">
        <v>8</v>
      </c>
      <c r="C41" s="2">
        <v>29</v>
      </c>
      <c r="D41" s="1">
        <v>0.96</v>
      </c>
      <c r="E41" s="1">
        <v>5</v>
      </c>
      <c r="F41" s="1">
        <v>3</v>
      </c>
      <c r="G41" s="1">
        <v>66</v>
      </c>
      <c r="H41" s="1">
        <v>0</v>
      </c>
      <c r="I41" s="1">
        <v>0</v>
      </c>
      <c r="J41" s="1">
        <v>2</v>
      </c>
      <c r="K41" s="1">
        <v>47</v>
      </c>
      <c r="L41" s="1">
        <v>45</v>
      </c>
      <c r="M41" s="1">
        <v>6</v>
      </c>
      <c r="N41" s="1">
        <v>23</v>
      </c>
      <c r="O41" s="1">
        <v>23</v>
      </c>
      <c r="P41" s="1">
        <v>26</v>
      </c>
      <c r="Q41" s="1">
        <v>42</v>
      </c>
      <c r="R41" s="2">
        <v>68</v>
      </c>
      <c r="S41" s="2">
        <v>14</v>
      </c>
      <c r="T41" s="6">
        <f t="shared" si="11"/>
        <v>14.413888888888883</v>
      </c>
      <c r="U41" s="4">
        <f t="shared" si="12"/>
        <v>4.587765957446808</v>
      </c>
      <c r="V41" s="4">
        <f t="shared" si="13"/>
        <v>3.039893617021277</v>
      </c>
      <c r="W41" s="4">
        <f t="shared" si="14"/>
        <v>4.587765957446808</v>
      </c>
      <c r="X41" s="4">
        <f t="shared" si="15"/>
        <v>5.342968085106383</v>
      </c>
      <c r="Y41" s="4">
        <f t="shared" si="16"/>
        <v>5.22875664893617</v>
      </c>
      <c r="Z41" s="4">
        <f t="shared" si="17"/>
        <v>4.058773457446809</v>
      </c>
      <c r="AA41" s="4">
        <f t="shared" si="18"/>
        <v>1.0303030303030303</v>
      </c>
      <c r="AB41" s="5">
        <f t="shared" si="19"/>
        <v>7.760000000000002</v>
      </c>
      <c r="AC41" s="7">
        <f t="shared" si="10"/>
        <v>0.301065308012969</v>
      </c>
      <c r="AD41" s="6">
        <f t="shared" si="20"/>
        <v>8.199444444444445</v>
      </c>
    </row>
    <row r="42" spans="1:30" ht="12.75">
      <c r="A42" t="s">
        <v>71</v>
      </c>
      <c r="B42" t="s">
        <v>7</v>
      </c>
      <c r="C42" s="2">
        <v>26</v>
      </c>
      <c r="D42">
        <v>1.04</v>
      </c>
      <c r="E42">
        <v>5</v>
      </c>
      <c r="F42">
        <v>3</v>
      </c>
      <c r="G42">
        <v>33</v>
      </c>
      <c r="H42">
        <v>9</v>
      </c>
      <c r="I42">
        <v>0</v>
      </c>
      <c r="J42">
        <v>0</v>
      </c>
      <c r="K42">
        <v>67</v>
      </c>
      <c r="L42">
        <v>75</v>
      </c>
      <c r="M42">
        <v>10</v>
      </c>
      <c r="N42">
        <v>33</v>
      </c>
      <c r="O42">
        <v>32</v>
      </c>
      <c r="P42">
        <v>27</v>
      </c>
      <c r="Q42">
        <v>54</v>
      </c>
      <c r="R42" s="2">
        <v>14</v>
      </c>
      <c r="S42" s="2">
        <v>2</v>
      </c>
      <c r="T42" s="6">
        <f t="shared" si="11"/>
        <v>13.831623931623923</v>
      </c>
      <c r="U42" s="4">
        <f t="shared" si="12"/>
        <v>4.262342135476463</v>
      </c>
      <c r="V42" s="4">
        <f t="shared" si="13"/>
        <v>3.942020665901263</v>
      </c>
      <c r="W42" s="4">
        <f t="shared" si="14"/>
        <v>4.133180252583237</v>
      </c>
      <c r="X42" s="4">
        <f t="shared" si="15"/>
        <v>5.483800229621124</v>
      </c>
      <c r="Y42" s="4">
        <f t="shared" si="16"/>
        <v>4.805020952927668</v>
      </c>
      <c r="Z42" s="4">
        <f t="shared" si="17"/>
        <v>4.1612893800229624</v>
      </c>
      <c r="AA42" s="4">
        <f t="shared" si="18"/>
        <v>0.5833333333333334</v>
      </c>
      <c r="AB42" s="5">
        <f t="shared" si="19"/>
        <v>2.4800000000000004</v>
      </c>
      <c r="AC42" s="7">
        <f t="shared" si="10"/>
        <v>0.32509752925877766</v>
      </c>
      <c r="AD42" s="6">
        <f t="shared" si="20"/>
        <v>4.972735042735045</v>
      </c>
    </row>
    <row r="43" spans="1:30" ht="12.75">
      <c r="A43" s="1" t="s">
        <v>101</v>
      </c>
      <c r="B43" s="1" t="s">
        <v>3</v>
      </c>
      <c r="C43" s="2">
        <v>30</v>
      </c>
      <c r="D43" s="3">
        <v>1.01</v>
      </c>
      <c r="E43" s="1">
        <v>0</v>
      </c>
      <c r="F43" s="1">
        <v>2</v>
      </c>
      <c r="G43" s="1">
        <v>42</v>
      </c>
      <c r="H43" s="1">
        <v>0</v>
      </c>
      <c r="I43" s="1">
        <v>0</v>
      </c>
      <c r="J43" s="1">
        <v>0</v>
      </c>
      <c r="K43" s="1">
        <v>54.1</v>
      </c>
      <c r="L43" s="1">
        <v>51</v>
      </c>
      <c r="M43" s="1">
        <v>12</v>
      </c>
      <c r="N43" s="1">
        <v>27</v>
      </c>
      <c r="O43" s="1">
        <v>26</v>
      </c>
      <c r="P43" s="1">
        <v>19</v>
      </c>
      <c r="Q43" s="1">
        <v>32</v>
      </c>
      <c r="R43" s="2">
        <v>18</v>
      </c>
      <c r="S43" s="2">
        <v>1</v>
      </c>
      <c r="T43" s="6">
        <f t="shared" si="11"/>
        <v>12.844642464246416</v>
      </c>
      <c r="U43" s="4">
        <f t="shared" si="12"/>
        <v>4.447209970534946</v>
      </c>
      <c r="V43" s="4">
        <f t="shared" si="13"/>
        <v>3.6631833238776745</v>
      </c>
      <c r="W43" s="4">
        <f t="shared" si="14"/>
        <v>4.2824984901447625</v>
      </c>
      <c r="X43" s="4">
        <f t="shared" si="15"/>
        <v>5.1588755696272015</v>
      </c>
      <c r="Y43" s="4">
        <f t="shared" si="16"/>
        <v>6.096745703775552</v>
      </c>
      <c r="Z43" s="4">
        <f t="shared" si="17"/>
        <v>4.348540498892773</v>
      </c>
      <c r="AA43" s="4">
        <f t="shared" si="18"/>
        <v>0.42857142857142855</v>
      </c>
      <c r="AB43" s="5">
        <f t="shared" si="19"/>
        <v>4.76</v>
      </c>
      <c r="AC43" s="7">
        <f t="shared" si="10"/>
        <v>0.24441909727880073</v>
      </c>
      <c r="AD43" s="6">
        <f t="shared" si="20"/>
        <v>5.691420242024203</v>
      </c>
    </row>
    <row r="44" spans="1:30" ht="12.75">
      <c r="A44" s="1" t="s">
        <v>81</v>
      </c>
      <c r="B44" s="1" t="s">
        <v>11</v>
      </c>
      <c r="C44" s="2">
        <v>26</v>
      </c>
      <c r="D44" s="3">
        <v>1</v>
      </c>
      <c r="E44" s="1">
        <v>2</v>
      </c>
      <c r="F44" s="1">
        <v>3</v>
      </c>
      <c r="G44" s="1">
        <v>46</v>
      </c>
      <c r="H44" s="1">
        <v>0</v>
      </c>
      <c r="I44" s="1">
        <v>0</v>
      </c>
      <c r="J44" s="1">
        <v>5</v>
      </c>
      <c r="K44" s="1">
        <v>53</v>
      </c>
      <c r="L44" s="1">
        <v>50</v>
      </c>
      <c r="M44" s="1">
        <v>5</v>
      </c>
      <c r="N44" s="1">
        <v>21</v>
      </c>
      <c r="O44" s="1">
        <v>20</v>
      </c>
      <c r="P44" s="1">
        <v>14</v>
      </c>
      <c r="Q44" s="1">
        <v>39</v>
      </c>
      <c r="R44" s="2">
        <v>21</v>
      </c>
      <c r="S44" s="2">
        <v>8</v>
      </c>
      <c r="T44" s="6">
        <f t="shared" si="11"/>
        <v>11.875555555555549</v>
      </c>
      <c r="U44" s="4">
        <f t="shared" si="12"/>
        <v>3.5660377358490565</v>
      </c>
      <c r="V44" s="4">
        <f t="shared" si="13"/>
        <v>3.7833962264150944</v>
      </c>
      <c r="W44" s="4">
        <f t="shared" si="14"/>
        <v>3.3962264150943398</v>
      </c>
      <c r="X44" s="4">
        <f t="shared" si="15"/>
        <v>3.9492000000000007</v>
      </c>
      <c r="Y44" s="4">
        <f t="shared" si="16"/>
        <v>3.946221509433963</v>
      </c>
      <c r="Z44" s="4">
        <f t="shared" si="17"/>
        <v>4.086815509433962</v>
      </c>
      <c r="AA44" s="4">
        <f t="shared" si="18"/>
        <v>0.45652173913043476</v>
      </c>
      <c r="AB44" s="5">
        <f t="shared" si="19"/>
        <v>-1.2800000000000002</v>
      </c>
      <c r="AC44" s="7">
        <f t="shared" si="10"/>
        <v>0.289463527595523</v>
      </c>
      <c r="AD44" s="6">
        <f t="shared" si="20"/>
        <v>4.867777777777778</v>
      </c>
    </row>
    <row r="45" spans="1:30" ht="12.75">
      <c r="A45" s="1" t="s">
        <v>33</v>
      </c>
      <c r="B45" s="1" t="s">
        <v>10</v>
      </c>
      <c r="C45" s="1">
        <v>29</v>
      </c>
      <c r="D45" s="1">
        <v>1.05</v>
      </c>
      <c r="E45" s="1">
        <v>2</v>
      </c>
      <c r="F45" s="1">
        <v>4</v>
      </c>
      <c r="G45" s="1">
        <v>74</v>
      </c>
      <c r="H45" s="1">
        <v>0</v>
      </c>
      <c r="I45" s="1">
        <v>0</v>
      </c>
      <c r="J45" s="1">
        <v>2</v>
      </c>
      <c r="K45" s="1">
        <v>50.2</v>
      </c>
      <c r="L45" s="1">
        <v>52</v>
      </c>
      <c r="M45" s="1">
        <v>1</v>
      </c>
      <c r="N45" s="1">
        <v>26</v>
      </c>
      <c r="O45" s="1">
        <v>26</v>
      </c>
      <c r="P45" s="1">
        <v>28</v>
      </c>
      <c r="Q45" s="1">
        <v>49</v>
      </c>
      <c r="R45" s="2">
        <v>76</v>
      </c>
      <c r="S45" s="2">
        <v>20</v>
      </c>
      <c r="T45" s="6">
        <f t="shared" si="11"/>
        <v>11.703492063492059</v>
      </c>
      <c r="U45" s="4">
        <f t="shared" si="12"/>
        <v>4.439385315879339</v>
      </c>
      <c r="V45" s="4">
        <f t="shared" si="13"/>
        <v>3.70176437108708</v>
      </c>
      <c r="W45" s="4">
        <f t="shared" si="14"/>
        <v>4.439385315879339</v>
      </c>
      <c r="X45" s="4">
        <f t="shared" si="15"/>
        <v>4.471471826977803</v>
      </c>
      <c r="Y45" s="4">
        <f t="shared" si="16"/>
        <v>3.282610586226523</v>
      </c>
      <c r="Z45" s="4">
        <f t="shared" si="17"/>
        <v>3.892100580535003</v>
      </c>
      <c r="AA45" s="4">
        <f t="shared" si="18"/>
        <v>1.027027027027027</v>
      </c>
      <c r="AB45" s="5">
        <f t="shared" si="19"/>
        <v>4.32</v>
      </c>
      <c r="AC45" s="7">
        <f t="shared" si="10"/>
        <v>0.3552422612911315</v>
      </c>
      <c r="AD45" s="6">
        <f t="shared" si="20"/>
        <v>5.065936507936511</v>
      </c>
    </row>
    <row r="46" spans="1:30" ht="12.75">
      <c r="A46" s="1" t="s">
        <v>110</v>
      </c>
      <c r="B46" s="1" t="s">
        <v>12</v>
      </c>
      <c r="C46" s="2">
        <v>32</v>
      </c>
      <c r="D46" s="1">
        <v>0.95</v>
      </c>
      <c r="E46" s="1">
        <v>0</v>
      </c>
      <c r="F46" s="1">
        <v>1</v>
      </c>
      <c r="G46" s="1">
        <v>44</v>
      </c>
      <c r="H46" s="1">
        <v>0</v>
      </c>
      <c r="I46" s="1">
        <v>1</v>
      </c>
      <c r="J46" s="1">
        <v>2</v>
      </c>
      <c r="K46" s="1">
        <v>61.2</v>
      </c>
      <c r="L46" s="1">
        <v>57</v>
      </c>
      <c r="M46" s="1">
        <v>8</v>
      </c>
      <c r="N46" s="1">
        <v>28</v>
      </c>
      <c r="O46" s="1">
        <v>22</v>
      </c>
      <c r="P46" s="1">
        <v>26</v>
      </c>
      <c r="Q46" s="1">
        <v>57</v>
      </c>
      <c r="R46" s="2">
        <v>27</v>
      </c>
      <c r="S46" s="2">
        <v>7</v>
      </c>
      <c r="T46" s="6">
        <f t="shared" si="11"/>
        <v>11.692631578947362</v>
      </c>
      <c r="U46" s="4">
        <f t="shared" si="12"/>
        <v>4.334365325077399</v>
      </c>
      <c r="V46" s="4">
        <f t="shared" si="13"/>
        <v>4.080495356037152</v>
      </c>
      <c r="W46" s="4">
        <f t="shared" si="14"/>
        <v>3.405572755417957</v>
      </c>
      <c r="X46" s="4">
        <f t="shared" si="15"/>
        <v>4.88830959752322</v>
      </c>
      <c r="Y46" s="4">
        <f t="shared" si="16"/>
        <v>4.859686687306501</v>
      </c>
      <c r="Z46" s="4">
        <f t="shared" si="17"/>
        <v>3.9771835294117643</v>
      </c>
      <c r="AA46" s="4">
        <f t="shared" si="18"/>
        <v>0.6136363636363636</v>
      </c>
      <c r="AB46" s="5">
        <f t="shared" si="19"/>
        <v>1.6400000000000006</v>
      </c>
      <c r="AC46" s="7">
        <f t="shared" si="10"/>
        <v>0.2977203130316434</v>
      </c>
      <c r="AD46" s="6">
        <f t="shared" si="20"/>
        <v>3.60063157894737</v>
      </c>
    </row>
    <row r="47" spans="1:30" ht="12.75">
      <c r="A47" s="1" t="s">
        <v>78</v>
      </c>
      <c r="B47" s="1" t="s">
        <v>11</v>
      </c>
      <c r="C47" s="2">
        <v>30</v>
      </c>
      <c r="D47" s="3">
        <v>1</v>
      </c>
      <c r="E47" s="1">
        <v>4</v>
      </c>
      <c r="F47" s="1">
        <v>4</v>
      </c>
      <c r="G47" s="1">
        <v>73</v>
      </c>
      <c r="H47" s="1">
        <v>0</v>
      </c>
      <c r="I47" s="1">
        <v>1</v>
      </c>
      <c r="J47" s="1">
        <v>4</v>
      </c>
      <c r="K47" s="1">
        <v>72</v>
      </c>
      <c r="L47" s="1">
        <v>61</v>
      </c>
      <c r="M47" s="1">
        <v>12</v>
      </c>
      <c r="N47" s="1">
        <v>35</v>
      </c>
      <c r="O47" s="1">
        <v>30</v>
      </c>
      <c r="P47" s="1">
        <v>24</v>
      </c>
      <c r="Q47" s="1">
        <v>63</v>
      </c>
      <c r="R47" s="2">
        <v>35</v>
      </c>
      <c r="S47" s="2">
        <v>11</v>
      </c>
      <c r="T47" s="6">
        <f t="shared" si="11"/>
        <v>11.599999999999994</v>
      </c>
      <c r="U47" s="4">
        <f t="shared" si="12"/>
        <v>4.375</v>
      </c>
      <c r="V47" s="4">
        <f t="shared" si="13"/>
        <v>4.35</v>
      </c>
      <c r="W47" s="4">
        <f t="shared" si="14"/>
        <v>3.75</v>
      </c>
      <c r="X47" s="4">
        <f t="shared" si="15"/>
        <v>4.225409999999999</v>
      </c>
      <c r="Y47" s="4">
        <f t="shared" si="16"/>
        <v>4.916189999999999</v>
      </c>
      <c r="Z47" s="4">
        <f t="shared" si="17"/>
        <v>3.9715389500000002</v>
      </c>
      <c r="AA47" s="4">
        <f t="shared" si="18"/>
        <v>0.4794520547945205</v>
      </c>
      <c r="AB47" s="5">
        <f t="shared" si="19"/>
        <v>0.20000000000000107</v>
      </c>
      <c r="AC47" s="7">
        <f t="shared" si="10"/>
        <v>0.25920440118493443</v>
      </c>
      <c r="AD47" s="6">
        <f t="shared" si="20"/>
        <v>2.0800000000000054</v>
      </c>
    </row>
    <row r="48" spans="1:30" ht="12.75">
      <c r="A48" s="1" t="s">
        <v>56</v>
      </c>
      <c r="B48" s="1" t="s">
        <v>15</v>
      </c>
      <c r="C48" s="2">
        <v>33</v>
      </c>
      <c r="D48" s="1">
        <v>1.18</v>
      </c>
      <c r="E48" s="1">
        <v>6</v>
      </c>
      <c r="F48" s="1">
        <v>6</v>
      </c>
      <c r="G48" s="1">
        <v>55</v>
      </c>
      <c r="H48" s="1">
        <v>0</v>
      </c>
      <c r="I48" s="1">
        <v>0</v>
      </c>
      <c r="J48" s="1">
        <v>7</v>
      </c>
      <c r="K48" s="1">
        <v>62.2</v>
      </c>
      <c r="L48" s="1">
        <v>55</v>
      </c>
      <c r="M48" s="1">
        <v>10</v>
      </c>
      <c r="N48" s="1">
        <v>34</v>
      </c>
      <c r="O48" s="1">
        <v>33</v>
      </c>
      <c r="P48" s="1">
        <v>23</v>
      </c>
      <c r="Q48" s="1">
        <v>30</v>
      </c>
      <c r="R48" s="2">
        <v>35</v>
      </c>
      <c r="S48" s="2">
        <v>11</v>
      </c>
      <c r="T48" s="6">
        <f t="shared" si="11"/>
        <v>11.440376647834267</v>
      </c>
      <c r="U48" s="4">
        <f t="shared" si="12"/>
        <v>4.169164532127092</v>
      </c>
      <c r="V48" s="4">
        <f t="shared" si="13"/>
        <v>4.144640034879285</v>
      </c>
      <c r="W48" s="4">
        <f t="shared" si="14"/>
        <v>4.046542045888059</v>
      </c>
      <c r="X48" s="4">
        <f t="shared" si="15"/>
        <v>3.7941359202136358</v>
      </c>
      <c r="Y48" s="4">
        <f t="shared" si="16"/>
        <v>4.709669246280452</v>
      </c>
      <c r="Z48" s="4">
        <f t="shared" si="17"/>
        <v>4.32992844296692</v>
      </c>
      <c r="AA48" s="4">
        <f t="shared" si="18"/>
        <v>0.6363636363636364</v>
      </c>
      <c r="AB48" s="5">
        <f t="shared" si="19"/>
        <v>0.20000000000000107</v>
      </c>
      <c r="AC48" s="7">
        <f t="shared" si="10"/>
        <v>0.23633957269805256</v>
      </c>
      <c r="AD48" s="6">
        <f t="shared" si="20"/>
        <v>3.216154425612054</v>
      </c>
    </row>
    <row r="49" spans="1:30" ht="12.75">
      <c r="A49" s="1" t="s">
        <v>117</v>
      </c>
      <c r="B49" s="1" t="s">
        <v>0</v>
      </c>
      <c r="C49" s="2">
        <v>28</v>
      </c>
      <c r="D49" s="1">
        <v>0.96</v>
      </c>
      <c r="E49" s="1">
        <v>5</v>
      </c>
      <c r="F49" s="1">
        <v>1</v>
      </c>
      <c r="G49" s="1">
        <v>52</v>
      </c>
      <c r="H49" s="1">
        <v>0</v>
      </c>
      <c r="I49" s="1">
        <v>1</v>
      </c>
      <c r="J49" s="1">
        <v>0</v>
      </c>
      <c r="K49" s="1">
        <v>63.2</v>
      </c>
      <c r="L49" s="1">
        <v>69</v>
      </c>
      <c r="M49" s="1">
        <v>8</v>
      </c>
      <c r="N49" s="1">
        <v>31</v>
      </c>
      <c r="O49" s="1">
        <v>30</v>
      </c>
      <c r="P49" s="1">
        <v>24</v>
      </c>
      <c r="Q49" s="1">
        <v>48</v>
      </c>
      <c r="R49" s="2">
        <v>29</v>
      </c>
      <c r="S49" s="2">
        <v>7</v>
      </c>
      <c r="T49" s="6">
        <f t="shared" si="11"/>
        <v>10.81222222222221</v>
      </c>
      <c r="U49" s="4">
        <f t="shared" si="12"/>
        <v>4.598496835443038</v>
      </c>
      <c r="V49" s="4">
        <f t="shared" si="13"/>
        <v>4.260284810126583</v>
      </c>
      <c r="W49" s="4">
        <f t="shared" si="14"/>
        <v>4.450158227848101</v>
      </c>
      <c r="X49" s="4">
        <f t="shared" si="15"/>
        <v>5.533492879746837</v>
      </c>
      <c r="Y49" s="4">
        <f t="shared" si="16"/>
        <v>4.8885071202531645</v>
      </c>
      <c r="Z49" s="4">
        <f t="shared" si="17"/>
        <v>4.21327676028481</v>
      </c>
      <c r="AA49" s="4">
        <f t="shared" si="18"/>
        <v>0.5576923076923077</v>
      </c>
      <c r="AB49" s="5">
        <f t="shared" si="19"/>
        <v>2.2799999999999994</v>
      </c>
      <c r="AC49" s="7">
        <f t="shared" si="10"/>
        <v>0.3189976153620885</v>
      </c>
      <c r="AD49" s="6">
        <f t="shared" si="20"/>
        <v>2.455777777777774</v>
      </c>
    </row>
    <row r="50" spans="1:30" ht="12.75">
      <c r="A50" s="1" t="s">
        <v>124</v>
      </c>
      <c r="B50" s="1" t="s">
        <v>1</v>
      </c>
      <c r="C50" s="2">
        <v>37</v>
      </c>
      <c r="D50" s="1">
        <v>0.98</v>
      </c>
      <c r="E50" s="1">
        <v>4</v>
      </c>
      <c r="F50" s="1">
        <v>2</v>
      </c>
      <c r="G50" s="1">
        <v>52</v>
      </c>
      <c r="H50" s="1">
        <v>0</v>
      </c>
      <c r="I50" s="1">
        <v>1</v>
      </c>
      <c r="J50" s="1">
        <v>1</v>
      </c>
      <c r="K50" s="1">
        <v>67</v>
      </c>
      <c r="L50" s="1">
        <v>71</v>
      </c>
      <c r="M50" s="1">
        <v>11</v>
      </c>
      <c r="N50" s="1">
        <v>31</v>
      </c>
      <c r="O50" s="1">
        <v>28</v>
      </c>
      <c r="P50" s="1">
        <v>17</v>
      </c>
      <c r="Q50" s="1">
        <v>54</v>
      </c>
      <c r="R50" s="2">
        <v>15</v>
      </c>
      <c r="S50" s="2">
        <v>6</v>
      </c>
      <c r="T50" s="6">
        <f t="shared" si="11"/>
        <v>10.320634920634912</v>
      </c>
      <c r="U50" s="4">
        <f t="shared" si="12"/>
        <v>4.249162351507768</v>
      </c>
      <c r="V50" s="4">
        <f t="shared" si="13"/>
        <v>4.4136460554371</v>
      </c>
      <c r="W50" s="4">
        <f t="shared" si="14"/>
        <v>3.8379530916844353</v>
      </c>
      <c r="X50" s="4">
        <f t="shared" si="15"/>
        <v>5.180030459945173</v>
      </c>
      <c r="Y50" s="4">
        <f t="shared" si="16"/>
        <v>4.847902223575997</v>
      </c>
      <c r="Z50" s="4">
        <f t="shared" si="17"/>
        <v>4.132431251903746</v>
      </c>
      <c r="AA50" s="4">
        <f t="shared" si="18"/>
        <v>0.28846153846153844</v>
      </c>
      <c r="AB50" s="5">
        <f t="shared" si="19"/>
        <v>-1.2000000000000002</v>
      </c>
      <c r="AC50" s="7">
        <f t="shared" si="10"/>
        <v>0.3077870113881194</v>
      </c>
      <c r="AD50" s="6">
        <f t="shared" si="20"/>
        <v>1.461746031746034</v>
      </c>
    </row>
    <row r="51" spans="1:30" ht="12.75">
      <c r="A51" s="1" t="s">
        <v>96</v>
      </c>
      <c r="B51" s="1" t="s">
        <v>3</v>
      </c>
      <c r="C51" s="2">
        <v>36</v>
      </c>
      <c r="D51" s="3">
        <v>1.01</v>
      </c>
      <c r="E51" s="1">
        <v>11</v>
      </c>
      <c r="F51" s="1">
        <v>5</v>
      </c>
      <c r="G51" s="1">
        <v>78</v>
      </c>
      <c r="H51" s="1">
        <v>0</v>
      </c>
      <c r="I51" s="1">
        <v>2</v>
      </c>
      <c r="J51" s="1">
        <v>6</v>
      </c>
      <c r="K51" s="1">
        <v>82.1</v>
      </c>
      <c r="L51" s="1">
        <v>84</v>
      </c>
      <c r="M51" s="1">
        <v>7</v>
      </c>
      <c r="N51" s="1">
        <v>39</v>
      </c>
      <c r="O51" s="1">
        <v>38</v>
      </c>
      <c r="P51" s="1">
        <v>33</v>
      </c>
      <c r="Q51" s="1">
        <v>59</v>
      </c>
      <c r="R51" s="2">
        <v>24</v>
      </c>
      <c r="S51" s="2">
        <v>12</v>
      </c>
      <c r="T51" s="6">
        <f t="shared" si="11"/>
        <v>10.017799779977985</v>
      </c>
      <c r="U51" s="4">
        <f t="shared" si="12"/>
        <v>4.232944609929934</v>
      </c>
      <c r="V51" s="4">
        <f t="shared" si="13"/>
        <v>4.701824628260634</v>
      </c>
      <c r="W51" s="4">
        <f t="shared" si="14"/>
        <v>4.124407568649679</v>
      </c>
      <c r="X51" s="4">
        <f t="shared" si="15"/>
        <v>4.646475078689356</v>
      </c>
      <c r="Y51" s="4">
        <f t="shared" si="16"/>
        <v>4.221823687606276</v>
      </c>
      <c r="Z51" s="4">
        <f t="shared" si="17"/>
        <v>4.170562513717876</v>
      </c>
      <c r="AA51" s="4">
        <f t="shared" si="18"/>
        <v>0.3076923076923077</v>
      </c>
      <c r="AB51" s="5">
        <f t="shared" si="19"/>
        <v>-4.32</v>
      </c>
      <c r="AC51" s="7">
        <f t="shared" si="10"/>
        <v>0.30859002412612924</v>
      </c>
      <c r="AD51" s="6">
        <f t="shared" si="20"/>
        <v>-0.8376446644664468</v>
      </c>
    </row>
    <row r="52" spans="1:30" ht="12.75">
      <c r="A52" s="1" t="s">
        <v>87</v>
      </c>
      <c r="B52" s="1" t="s">
        <v>6</v>
      </c>
      <c r="C52" s="2">
        <v>27</v>
      </c>
      <c r="D52" s="3">
        <v>1.04</v>
      </c>
      <c r="E52" s="1">
        <v>4</v>
      </c>
      <c r="F52" s="1">
        <v>1</v>
      </c>
      <c r="G52" s="1">
        <v>47</v>
      </c>
      <c r="H52" s="1">
        <v>0</v>
      </c>
      <c r="I52" s="1">
        <v>2</v>
      </c>
      <c r="J52" s="1">
        <v>1</v>
      </c>
      <c r="K52" s="1">
        <v>40</v>
      </c>
      <c r="L52" s="1">
        <v>35</v>
      </c>
      <c r="M52" s="1">
        <v>5</v>
      </c>
      <c r="N52" s="1">
        <v>18</v>
      </c>
      <c r="O52" s="1">
        <v>14</v>
      </c>
      <c r="P52" s="1">
        <v>22</v>
      </c>
      <c r="Q52" s="1">
        <v>30</v>
      </c>
      <c r="R52" s="2">
        <v>33</v>
      </c>
      <c r="S52" s="2">
        <v>9</v>
      </c>
      <c r="T52" s="6">
        <f t="shared" si="11"/>
        <v>9.97008547008547</v>
      </c>
      <c r="U52" s="4">
        <f t="shared" si="12"/>
        <v>3.8942307692307687</v>
      </c>
      <c r="V52" s="4">
        <f t="shared" si="13"/>
        <v>3.5567307692307684</v>
      </c>
      <c r="W52" s="4">
        <f t="shared" si="14"/>
        <v>3.0288461538461537</v>
      </c>
      <c r="X52" s="4">
        <f t="shared" si="15"/>
        <v>4.4912596153846165</v>
      </c>
      <c r="Y52" s="4">
        <f t="shared" si="16"/>
        <v>4.997777884615384</v>
      </c>
      <c r="Z52" s="4">
        <f t="shared" si="17"/>
        <v>4.123919663461539</v>
      </c>
      <c r="AA52" s="4">
        <f t="shared" si="18"/>
        <v>0.7021276595744681</v>
      </c>
      <c r="AB52" s="5">
        <f t="shared" si="19"/>
        <v>1.5600000000000005</v>
      </c>
      <c r="AC52" s="7">
        <f t="shared" si="10"/>
        <v>0.26595744680851063</v>
      </c>
      <c r="AD52" s="6">
        <f t="shared" si="20"/>
        <v>4.681196581196586</v>
      </c>
    </row>
    <row r="53" spans="1:30" ht="12.75">
      <c r="A53" s="1" t="s">
        <v>90</v>
      </c>
      <c r="B53" s="1" t="s">
        <v>5</v>
      </c>
      <c r="C53" s="2">
        <v>37</v>
      </c>
      <c r="D53" s="3">
        <v>0.96</v>
      </c>
      <c r="E53" s="1">
        <v>2</v>
      </c>
      <c r="F53" s="1">
        <v>6</v>
      </c>
      <c r="G53" s="1">
        <v>83</v>
      </c>
      <c r="H53" s="1">
        <v>0</v>
      </c>
      <c r="I53" s="1">
        <v>0</v>
      </c>
      <c r="J53" s="1">
        <v>6</v>
      </c>
      <c r="K53" s="1">
        <v>77</v>
      </c>
      <c r="L53" s="1">
        <v>70</v>
      </c>
      <c r="M53" s="1">
        <v>6</v>
      </c>
      <c r="N53" s="1">
        <v>32</v>
      </c>
      <c r="O53" s="1">
        <v>27</v>
      </c>
      <c r="P53" s="1">
        <v>33</v>
      </c>
      <c r="Q53" s="1">
        <v>58</v>
      </c>
      <c r="R53" s="2">
        <v>52</v>
      </c>
      <c r="S53" s="2">
        <v>23</v>
      </c>
      <c r="T53" s="6">
        <f t="shared" si="11"/>
        <v>9.663888888888884</v>
      </c>
      <c r="U53" s="4">
        <f t="shared" si="12"/>
        <v>3.896103896103896</v>
      </c>
      <c r="V53" s="4">
        <f t="shared" si="13"/>
        <v>4.670454545454545</v>
      </c>
      <c r="W53" s="4">
        <f t="shared" si="14"/>
        <v>3.2873376623376624</v>
      </c>
      <c r="X53" s="4">
        <f t="shared" si="15"/>
        <v>4.2920551948051955</v>
      </c>
      <c r="Y53" s="4">
        <f t="shared" si="16"/>
        <v>4.365377435064935</v>
      </c>
      <c r="Z53" s="4">
        <f t="shared" si="17"/>
        <v>4.101693295454545</v>
      </c>
      <c r="AA53" s="4">
        <f t="shared" si="18"/>
        <v>0.6265060240963856</v>
      </c>
      <c r="AB53" s="5">
        <f t="shared" si="19"/>
        <v>-6.359999999999999</v>
      </c>
      <c r="AC53" s="7">
        <f t="shared" si="10"/>
        <v>0.28681545218248633</v>
      </c>
      <c r="AD53" s="6">
        <f t="shared" si="20"/>
        <v>-0.5172222222222154</v>
      </c>
    </row>
    <row r="54" spans="1:30" ht="12.75">
      <c r="A54" s="1" t="s">
        <v>68</v>
      </c>
      <c r="B54" s="1" t="s">
        <v>7</v>
      </c>
      <c r="C54" s="2">
        <v>27</v>
      </c>
      <c r="D54" s="1">
        <v>1.04</v>
      </c>
      <c r="E54" s="1">
        <v>2</v>
      </c>
      <c r="F54" s="1">
        <v>0</v>
      </c>
      <c r="G54" s="1">
        <v>69</v>
      </c>
      <c r="H54" s="1">
        <v>0</v>
      </c>
      <c r="I54" s="1">
        <v>0</v>
      </c>
      <c r="J54" s="1">
        <v>1</v>
      </c>
      <c r="K54" s="1">
        <v>49.1</v>
      </c>
      <c r="L54" s="1">
        <v>55</v>
      </c>
      <c r="M54" s="1">
        <v>12</v>
      </c>
      <c r="N54" s="1">
        <v>27</v>
      </c>
      <c r="O54" s="1">
        <v>26</v>
      </c>
      <c r="P54" s="1">
        <v>20</v>
      </c>
      <c r="Q54" s="1">
        <v>34</v>
      </c>
      <c r="R54" s="2">
        <v>55</v>
      </c>
      <c r="S54" s="2">
        <v>14</v>
      </c>
      <c r="T54" s="6">
        <f t="shared" si="11"/>
        <v>9.142222222222221</v>
      </c>
      <c r="U54" s="4">
        <f t="shared" si="12"/>
        <v>4.758734137552874</v>
      </c>
      <c r="V54" s="4">
        <f t="shared" si="13"/>
        <v>4.124236252545824</v>
      </c>
      <c r="W54" s="4">
        <f t="shared" si="14"/>
        <v>4.582484725050916</v>
      </c>
      <c r="X54" s="4">
        <f t="shared" si="15"/>
        <v>6.225404198652671</v>
      </c>
      <c r="Y54" s="4">
        <f t="shared" si="16"/>
        <v>6.225735195049349</v>
      </c>
      <c r="Z54" s="4">
        <f t="shared" si="17"/>
        <v>4.347177146326179</v>
      </c>
      <c r="AA54" s="4">
        <f t="shared" si="18"/>
        <v>0.7971014492753623</v>
      </c>
      <c r="AB54" s="5">
        <f t="shared" si="19"/>
        <v>3.6000000000000014</v>
      </c>
      <c r="AC54" s="7">
        <f t="shared" si="10"/>
        <v>0.29160054793777385</v>
      </c>
      <c r="AD54" s="6">
        <f t="shared" si="20"/>
        <v>2.6501111111111175</v>
      </c>
    </row>
    <row r="55" spans="1:30" ht="12.75">
      <c r="A55" s="1" t="s">
        <v>105</v>
      </c>
      <c r="B55" s="1" t="s">
        <v>4</v>
      </c>
      <c r="C55" s="2">
        <v>29</v>
      </c>
      <c r="D55" s="3">
        <v>1</v>
      </c>
      <c r="E55" s="1">
        <v>2</v>
      </c>
      <c r="F55" s="1">
        <v>4</v>
      </c>
      <c r="G55" s="1">
        <v>68</v>
      </c>
      <c r="H55" s="1">
        <v>0</v>
      </c>
      <c r="I55" s="1">
        <v>1</v>
      </c>
      <c r="J55" s="1">
        <v>1</v>
      </c>
      <c r="K55" s="1">
        <v>78</v>
      </c>
      <c r="L55" s="1">
        <v>76</v>
      </c>
      <c r="M55" s="1">
        <v>7</v>
      </c>
      <c r="N55" s="1">
        <v>40</v>
      </c>
      <c r="O55" s="1">
        <v>31</v>
      </c>
      <c r="P55" s="1">
        <v>19</v>
      </c>
      <c r="Q55" s="1">
        <v>46</v>
      </c>
      <c r="R55" s="2">
        <v>48</v>
      </c>
      <c r="S55" s="2">
        <v>17</v>
      </c>
      <c r="T55" s="6">
        <f t="shared" si="11"/>
        <v>8.626666666666662</v>
      </c>
      <c r="U55" s="4">
        <f t="shared" si="12"/>
        <v>4.615384615384615</v>
      </c>
      <c r="V55" s="4">
        <f t="shared" si="13"/>
        <v>4.804615384615384</v>
      </c>
      <c r="W55" s="4">
        <f t="shared" si="14"/>
        <v>3.576923076923077</v>
      </c>
      <c r="X55" s="4">
        <f t="shared" si="15"/>
        <v>4.013501538461538</v>
      </c>
      <c r="Y55" s="4">
        <f t="shared" si="16"/>
        <v>4.049801538461538</v>
      </c>
      <c r="Z55" s="4">
        <f t="shared" si="17"/>
        <v>4.241513415384616</v>
      </c>
      <c r="AA55" s="4">
        <f t="shared" si="18"/>
        <v>0.7058823529411765</v>
      </c>
      <c r="AB55" s="5">
        <f t="shared" si="19"/>
        <v>-1.6400000000000006</v>
      </c>
      <c r="AC55" s="7">
        <f t="shared" si="10"/>
        <v>0.28399736582153445</v>
      </c>
      <c r="AD55" s="6">
        <f t="shared" si="20"/>
        <v>-1.6866666666666592</v>
      </c>
    </row>
    <row r="56" spans="1:30" ht="12.75">
      <c r="A56" s="1" t="s">
        <v>118</v>
      </c>
      <c r="B56" s="1" t="s">
        <v>0</v>
      </c>
      <c r="C56" s="2">
        <v>38</v>
      </c>
      <c r="D56" s="1">
        <v>0.96</v>
      </c>
      <c r="E56" s="1">
        <v>4</v>
      </c>
      <c r="F56" s="1">
        <v>1</v>
      </c>
      <c r="G56" s="1">
        <v>51</v>
      </c>
      <c r="H56" s="1">
        <v>0</v>
      </c>
      <c r="I56" s="1">
        <v>2</v>
      </c>
      <c r="J56" s="1">
        <v>3</v>
      </c>
      <c r="K56" s="1">
        <v>77</v>
      </c>
      <c r="L56" s="1">
        <v>70</v>
      </c>
      <c r="M56" s="1">
        <v>7</v>
      </c>
      <c r="N56" s="1">
        <v>40</v>
      </c>
      <c r="O56" s="1">
        <v>36</v>
      </c>
      <c r="P56" s="1">
        <v>26</v>
      </c>
      <c r="Q56" s="1">
        <v>50</v>
      </c>
      <c r="R56" s="2">
        <v>23</v>
      </c>
      <c r="S56" s="2">
        <v>7</v>
      </c>
      <c r="T56" s="6">
        <f t="shared" si="11"/>
        <v>8.330555555555547</v>
      </c>
      <c r="U56" s="4">
        <f t="shared" si="12"/>
        <v>4.87012987012987</v>
      </c>
      <c r="V56" s="4">
        <f t="shared" si="13"/>
        <v>4.826298701298701</v>
      </c>
      <c r="W56" s="4">
        <f t="shared" si="14"/>
        <v>4.383116883116883</v>
      </c>
      <c r="X56" s="4">
        <f t="shared" si="15"/>
        <v>4.123217532467532</v>
      </c>
      <c r="Y56" s="4">
        <f t="shared" si="16"/>
        <v>4.432594967532468</v>
      </c>
      <c r="Z56" s="4">
        <f t="shared" si="17"/>
        <v>4.191316055194805</v>
      </c>
      <c r="AA56" s="4">
        <f t="shared" si="18"/>
        <v>0.45098039215686275</v>
      </c>
      <c r="AB56" s="5">
        <f t="shared" si="19"/>
        <v>0.3600000000000003</v>
      </c>
      <c r="AC56" s="7">
        <f t="shared" si="10"/>
        <v>0.2737464152255149</v>
      </c>
      <c r="AD56" s="6">
        <f t="shared" si="20"/>
        <v>-1.8505555555555528</v>
      </c>
    </row>
    <row r="57" spans="1:30" ht="12.75">
      <c r="A57" s="1" t="s">
        <v>116</v>
      </c>
      <c r="B57" s="1" t="s">
        <v>0</v>
      </c>
      <c r="C57" s="2">
        <v>35</v>
      </c>
      <c r="D57" s="1">
        <v>0.96</v>
      </c>
      <c r="E57" s="1">
        <v>4</v>
      </c>
      <c r="F57" s="1">
        <v>3</v>
      </c>
      <c r="G57" s="1">
        <v>60</v>
      </c>
      <c r="H57" s="1">
        <v>0</v>
      </c>
      <c r="I57" s="1">
        <v>3</v>
      </c>
      <c r="J57" s="1">
        <v>3</v>
      </c>
      <c r="K57" s="1">
        <v>36</v>
      </c>
      <c r="L57" s="1">
        <v>34</v>
      </c>
      <c r="M57" s="1">
        <v>3</v>
      </c>
      <c r="N57" s="1">
        <v>20</v>
      </c>
      <c r="O57" s="1">
        <v>18</v>
      </c>
      <c r="P57" s="1">
        <v>26</v>
      </c>
      <c r="Q57" s="1">
        <v>22</v>
      </c>
      <c r="R57" s="2">
        <v>55</v>
      </c>
      <c r="S57" s="2">
        <v>12</v>
      </c>
      <c r="T57" s="6">
        <f t="shared" si="11"/>
        <v>8.199999999999998</v>
      </c>
      <c r="U57" s="4">
        <f t="shared" si="12"/>
        <v>5.208333333333334</v>
      </c>
      <c r="V57" s="4">
        <f t="shared" si="13"/>
        <v>3.7499999999999996</v>
      </c>
      <c r="W57" s="4">
        <f t="shared" si="14"/>
        <v>4.6875</v>
      </c>
      <c r="X57" s="4">
        <f t="shared" si="15"/>
        <v>5.419875</v>
      </c>
      <c r="Y57" s="4">
        <f t="shared" si="16"/>
        <v>5.590968749999999</v>
      </c>
      <c r="Z57" s="4">
        <f t="shared" si="17"/>
        <v>4.3533881249999995</v>
      </c>
      <c r="AA57" s="4">
        <f t="shared" si="18"/>
        <v>0.9166666666666666</v>
      </c>
      <c r="AB57" s="5">
        <f t="shared" si="19"/>
        <v>5.600000000000001</v>
      </c>
      <c r="AC57" s="7">
        <f t="shared" si="10"/>
        <v>0.28049221860296786</v>
      </c>
      <c r="AD57" s="6">
        <f t="shared" si="20"/>
        <v>3.440000000000003</v>
      </c>
    </row>
    <row r="58" spans="1:30" ht="12.75">
      <c r="A58" s="1" t="s">
        <v>58</v>
      </c>
      <c r="B58" s="1" t="s">
        <v>15</v>
      </c>
      <c r="C58" s="2">
        <v>26</v>
      </c>
      <c r="D58" s="1">
        <v>1.18</v>
      </c>
      <c r="E58" s="1">
        <v>0</v>
      </c>
      <c r="F58" s="1">
        <v>3</v>
      </c>
      <c r="G58" s="1">
        <v>41</v>
      </c>
      <c r="H58" s="1">
        <v>0</v>
      </c>
      <c r="I58" s="1">
        <v>0</v>
      </c>
      <c r="J58" s="1">
        <v>4</v>
      </c>
      <c r="K58" s="1">
        <v>46</v>
      </c>
      <c r="L58" s="1">
        <v>41</v>
      </c>
      <c r="M58" s="1">
        <v>8</v>
      </c>
      <c r="N58" s="1">
        <v>22</v>
      </c>
      <c r="O58" s="1">
        <v>21</v>
      </c>
      <c r="P58" s="1">
        <v>19</v>
      </c>
      <c r="Q58" s="1">
        <v>49</v>
      </c>
      <c r="R58" s="2">
        <v>26</v>
      </c>
      <c r="S58" s="2">
        <v>12</v>
      </c>
      <c r="T58" s="6">
        <f t="shared" si="11"/>
        <v>7.881732580037659</v>
      </c>
      <c r="U58" s="4">
        <f t="shared" si="12"/>
        <v>3.647752394988946</v>
      </c>
      <c r="V58" s="4">
        <f t="shared" si="13"/>
        <v>4.25792188651437</v>
      </c>
      <c r="W58" s="4">
        <f t="shared" si="14"/>
        <v>3.4819454679439943</v>
      </c>
      <c r="X58" s="4">
        <f t="shared" si="15"/>
        <v>4.0204465733235075</v>
      </c>
      <c r="Y58" s="4">
        <f t="shared" si="16"/>
        <v>4.201215917464996</v>
      </c>
      <c r="Z58" s="4">
        <f t="shared" si="17"/>
        <v>3.7586163375092116</v>
      </c>
      <c r="AA58" s="4">
        <f t="shared" si="18"/>
        <v>0.6341463414634146</v>
      </c>
      <c r="AB58" s="5">
        <f t="shared" si="19"/>
        <v>-3.6799999999999997</v>
      </c>
      <c r="AC58" s="7">
        <f t="shared" si="10"/>
        <v>0.29018642279282447</v>
      </c>
      <c r="AD58" s="6">
        <f t="shared" si="20"/>
        <v>1.7995103578154439</v>
      </c>
    </row>
    <row r="59" spans="1:30" ht="12.75">
      <c r="A59" s="1" t="s">
        <v>39</v>
      </c>
      <c r="B59" s="1" t="s">
        <v>2</v>
      </c>
      <c r="C59" s="2">
        <v>34</v>
      </c>
      <c r="D59" s="1">
        <v>0.99</v>
      </c>
      <c r="E59" s="1">
        <v>0</v>
      </c>
      <c r="F59" s="1">
        <v>2</v>
      </c>
      <c r="G59" s="1">
        <v>76</v>
      </c>
      <c r="H59" s="1">
        <v>0</v>
      </c>
      <c r="I59" s="1">
        <v>1</v>
      </c>
      <c r="J59" s="1">
        <v>3</v>
      </c>
      <c r="K59" s="1">
        <v>45.1</v>
      </c>
      <c r="L59" s="1">
        <v>49</v>
      </c>
      <c r="M59" s="1">
        <v>7</v>
      </c>
      <c r="N59" s="1">
        <v>20</v>
      </c>
      <c r="O59" s="1">
        <v>20</v>
      </c>
      <c r="P59" s="1">
        <v>19</v>
      </c>
      <c r="Q59" s="1">
        <v>30</v>
      </c>
      <c r="R59" s="2">
        <v>64</v>
      </c>
      <c r="S59" s="2">
        <v>22</v>
      </c>
      <c r="T59" s="6">
        <f t="shared" si="11"/>
        <v>7.3270707070707015</v>
      </c>
      <c r="U59" s="4">
        <f t="shared" si="12"/>
        <v>4.031445273130418</v>
      </c>
      <c r="V59" s="4">
        <f t="shared" si="13"/>
        <v>4.337835113888329</v>
      </c>
      <c r="W59" s="4">
        <f t="shared" si="14"/>
        <v>4.031445273130418</v>
      </c>
      <c r="X59" s="4">
        <f t="shared" si="15"/>
        <v>5.689748034670429</v>
      </c>
      <c r="Y59" s="4">
        <f t="shared" si="16"/>
        <v>5.4061193307800846</v>
      </c>
      <c r="Z59" s="4">
        <f t="shared" si="17"/>
        <v>4.324029389236041</v>
      </c>
      <c r="AA59" s="4">
        <f t="shared" si="18"/>
        <v>0.8421052631578947</v>
      </c>
      <c r="AB59" s="5">
        <f t="shared" si="19"/>
        <v>-1.5199999999999996</v>
      </c>
      <c r="AC59" s="7">
        <f t="shared" si="10"/>
        <v>0.30176315902918477</v>
      </c>
      <c r="AD59" s="6">
        <f t="shared" si="20"/>
        <v>1.3638484848484858</v>
      </c>
    </row>
    <row r="60" spans="1:30" ht="12.75">
      <c r="A60" s="1" t="s">
        <v>41</v>
      </c>
      <c r="B60" s="1" t="s">
        <v>2</v>
      </c>
      <c r="C60" s="2">
        <v>31</v>
      </c>
      <c r="D60" s="1">
        <v>0.99</v>
      </c>
      <c r="E60" s="1">
        <v>3</v>
      </c>
      <c r="F60" s="1">
        <v>2</v>
      </c>
      <c r="G60" s="1">
        <v>69</v>
      </c>
      <c r="H60" s="1">
        <v>0</v>
      </c>
      <c r="I60" s="1">
        <v>2</v>
      </c>
      <c r="J60" s="1">
        <v>2</v>
      </c>
      <c r="K60" s="1">
        <v>50.2</v>
      </c>
      <c r="L60" s="1">
        <v>54</v>
      </c>
      <c r="M60" s="1">
        <v>2</v>
      </c>
      <c r="N60" s="1">
        <v>22</v>
      </c>
      <c r="O60" s="1">
        <v>16</v>
      </c>
      <c r="P60" s="1">
        <v>23</v>
      </c>
      <c r="Q60" s="1">
        <v>24</v>
      </c>
      <c r="R60" s="2">
        <v>60</v>
      </c>
      <c r="S60" s="2">
        <v>23</v>
      </c>
      <c r="T60" s="6">
        <f t="shared" si="11"/>
        <v>6.290505050505043</v>
      </c>
      <c r="U60" s="4">
        <f t="shared" si="12"/>
        <v>3.98406374501992</v>
      </c>
      <c r="V60" s="4">
        <f t="shared" si="13"/>
        <v>4.672220210068816</v>
      </c>
      <c r="W60" s="4">
        <f t="shared" si="14"/>
        <v>2.8975009054690326</v>
      </c>
      <c r="X60" s="4">
        <f t="shared" si="15"/>
        <v>4.817573342991668</v>
      </c>
      <c r="Y60" s="4">
        <f t="shared" si="16"/>
        <v>4.235124230351322</v>
      </c>
      <c r="Z60" s="4">
        <f t="shared" si="17"/>
        <v>4.431454328141978</v>
      </c>
      <c r="AA60" s="4">
        <f t="shared" si="18"/>
        <v>0.8695652173913043</v>
      </c>
      <c r="AB60" s="5">
        <f t="shared" si="19"/>
        <v>-3.8000000000000007</v>
      </c>
      <c r="AC60" s="7">
        <f t="shared" si="10"/>
        <v>0.3066688683918756</v>
      </c>
      <c r="AD60" s="6">
        <f t="shared" si="20"/>
        <v>-0.34705050505050494</v>
      </c>
    </row>
    <row r="61" spans="1:30" ht="12.75">
      <c r="A61" s="1" t="s">
        <v>75</v>
      </c>
      <c r="B61" s="1" t="s">
        <v>13</v>
      </c>
      <c r="C61" s="2">
        <v>32</v>
      </c>
      <c r="D61" s="1">
        <v>0.94</v>
      </c>
      <c r="E61" s="1">
        <v>1</v>
      </c>
      <c r="F61" s="1">
        <v>4</v>
      </c>
      <c r="G61" s="1">
        <v>60</v>
      </c>
      <c r="H61" s="1">
        <v>0</v>
      </c>
      <c r="I61" s="1">
        <v>1</v>
      </c>
      <c r="J61" s="1">
        <v>3</v>
      </c>
      <c r="K61" s="1">
        <v>50.2</v>
      </c>
      <c r="L61" s="1">
        <v>43</v>
      </c>
      <c r="M61" s="1">
        <v>5</v>
      </c>
      <c r="N61" s="1">
        <v>25</v>
      </c>
      <c r="O61" s="1">
        <v>25</v>
      </c>
      <c r="P61" s="1">
        <v>36</v>
      </c>
      <c r="Q61" s="1">
        <v>63</v>
      </c>
      <c r="R61" s="2">
        <v>25</v>
      </c>
      <c r="S61" s="2">
        <v>8</v>
      </c>
      <c r="T61" s="6">
        <f t="shared" si="11"/>
        <v>5.755366430260043</v>
      </c>
      <c r="U61" s="4">
        <f t="shared" si="12"/>
        <v>4.76816139696533</v>
      </c>
      <c r="V61" s="4">
        <f t="shared" si="13"/>
        <v>4.76816139696533</v>
      </c>
      <c r="W61" s="4">
        <f t="shared" si="14"/>
        <v>4.76816139696533</v>
      </c>
      <c r="X61" s="4">
        <f t="shared" si="15"/>
        <v>5.1714639315080095</v>
      </c>
      <c r="Y61" s="4">
        <f t="shared" si="16"/>
        <v>4.861151224887682</v>
      </c>
      <c r="Z61" s="4">
        <f t="shared" si="17"/>
        <v>3.6749743324574036</v>
      </c>
      <c r="AA61" s="4">
        <f t="shared" si="18"/>
        <v>0.4166666666666667</v>
      </c>
      <c r="AB61" s="5">
        <f t="shared" si="19"/>
        <v>0</v>
      </c>
      <c r="AC61" s="7">
        <f t="shared" si="10"/>
        <v>0.3260011667410178</v>
      </c>
      <c r="AD61" s="6">
        <f t="shared" si="20"/>
        <v>-0.8821891252955057</v>
      </c>
    </row>
    <row r="62" spans="1:30" ht="12.75">
      <c r="A62" s="1" t="s">
        <v>64</v>
      </c>
      <c r="B62" s="1" t="s">
        <v>8</v>
      </c>
      <c r="C62" s="2">
        <v>30</v>
      </c>
      <c r="D62" s="1">
        <v>0.96</v>
      </c>
      <c r="E62" s="1">
        <v>2</v>
      </c>
      <c r="F62" s="1">
        <v>3</v>
      </c>
      <c r="G62" s="1">
        <v>47</v>
      </c>
      <c r="H62" s="1">
        <v>0</v>
      </c>
      <c r="I62" s="1">
        <v>8</v>
      </c>
      <c r="J62" s="1">
        <v>3</v>
      </c>
      <c r="K62" s="1">
        <v>49</v>
      </c>
      <c r="L62" s="1">
        <v>45</v>
      </c>
      <c r="M62" s="1">
        <v>6</v>
      </c>
      <c r="N62" s="1">
        <v>25</v>
      </c>
      <c r="O62" s="1">
        <v>24</v>
      </c>
      <c r="P62" s="1">
        <v>36</v>
      </c>
      <c r="Q62" s="1">
        <v>50</v>
      </c>
      <c r="R62" s="2">
        <v>7</v>
      </c>
      <c r="S62" s="2">
        <v>3</v>
      </c>
      <c r="T62" s="6">
        <f t="shared" si="11"/>
        <v>4.7444444444444365</v>
      </c>
      <c r="U62" s="4">
        <f t="shared" si="12"/>
        <v>4.783163265306123</v>
      </c>
      <c r="V62" s="4">
        <f t="shared" si="13"/>
        <v>4.928571428571429</v>
      </c>
      <c r="W62" s="4">
        <f t="shared" si="14"/>
        <v>4.591836734693877</v>
      </c>
      <c r="X62" s="4">
        <f t="shared" si="15"/>
        <v>5.6399387755102035</v>
      </c>
      <c r="Y62" s="4">
        <f t="shared" si="16"/>
        <v>5.517463010204082</v>
      </c>
      <c r="Z62" s="4">
        <f t="shared" si="17"/>
        <v>3.958039081632653</v>
      </c>
      <c r="AA62" s="4">
        <f t="shared" si="18"/>
        <v>0.14893617021276595</v>
      </c>
      <c r="AB62" s="5">
        <f t="shared" si="19"/>
        <v>-0.7599999999999998</v>
      </c>
      <c r="AC62" s="7">
        <f t="shared" si="10"/>
        <v>0.3066519893064948</v>
      </c>
      <c r="AD62" s="6">
        <f t="shared" si="20"/>
        <v>-1.734444444444444</v>
      </c>
    </row>
    <row r="63" spans="1:30" ht="12.75">
      <c r="A63" s="1" t="s">
        <v>112</v>
      </c>
      <c r="B63" s="1" t="s">
        <v>12</v>
      </c>
      <c r="C63" s="2">
        <v>26</v>
      </c>
      <c r="D63" s="1">
        <v>0.95</v>
      </c>
      <c r="E63" s="1">
        <v>1</v>
      </c>
      <c r="F63" s="1">
        <v>1</v>
      </c>
      <c r="G63" s="1">
        <v>40</v>
      </c>
      <c r="H63" s="1">
        <v>0</v>
      </c>
      <c r="I63" s="1">
        <v>0</v>
      </c>
      <c r="J63" s="1">
        <v>1</v>
      </c>
      <c r="K63" s="1">
        <v>42</v>
      </c>
      <c r="L63" s="1">
        <v>49</v>
      </c>
      <c r="M63" s="1">
        <v>6</v>
      </c>
      <c r="N63" s="1">
        <v>19</v>
      </c>
      <c r="O63" s="1">
        <v>19</v>
      </c>
      <c r="P63" s="1">
        <v>11</v>
      </c>
      <c r="Q63" s="1">
        <v>36</v>
      </c>
      <c r="R63" s="2">
        <v>18</v>
      </c>
      <c r="S63" s="2">
        <v>8</v>
      </c>
      <c r="T63" s="6">
        <f t="shared" si="11"/>
        <v>4.708771929824554</v>
      </c>
      <c r="U63" s="4">
        <f t="shared" si="12"/>
        <v>4.285714285714286</v>
      </c>
      <c r="V63" s="4">
        <f t="shared" si="13"/>
        <v>4.790977443609023</v>
      </c>
      <c r="W63" s="4">
        <f t="shared" si="14"/>
        <v>4.285714285714286</v>
      </c>
      <c r="X63" s="4">
        <f t="shared" si="15"/>
        <v>5.775103759398496</v>
      </c>
      <c r="Y63" s="4">
        <f t="shared" si="16"/>
        <v>4.639181954887217</v>
      </c>
      <c r="Z63" s="4">
        <f t="shared" si="17"/>
        <v>4.136920571428571</v>
      </c>
      <c r="AA63" s="4">
        <f t="shared" si="18"/>
        <v>0.45</v>
      </c>
      <c r="AB63" s="5">
        <f t="shared" si="19"/>
        <v>-2.24</v>
      </c>
      <c r="AC63" s="7">
        <f t="shared" si="10"/>
        <v>0.34279336734693877</v>
      </c>
      <c r="AD63" s="6">
        <f t="shared" si="20"/>
        <v>-0.8445614035087731</v>
      </c>
    </row>
    <row r="64" spans="1:30" ht="12.75">
      <c r="A64" s="1" t="s">
        <v>55</v>
      </c>
      <c r="B64" s="1" t="s">
        <v>15</v>
      </c>
      <c r="C64" s="2">
        <v>27</v>
      </c>
      <c r="D64" s="1">
        <v>1.18</v>
      </c>
      <c r="E64" s="1">
        <v>1</v>
      </c>
      <c r="F64" s="1">
        <v>2</v>
      </c>
      <c r="G64" s="1">
        <v>64</v>
      </c>
      <c r="H64" s="1">
        <v>0</v>
      </c>
      <c r="I64" s="1">
        <v>0</v>
      </c>
      <c r="J64" s="1">
        <v>1</v>
      </c>
      <c r="K64" s="1">
        <v>40.2</v>
      </c>
      <c r="L64" s="1">
        <v>45</v>
      </c>
      <c r="M64" s="1">
        <v>1</v>
      </c>
      <c r="N64" s="1">
        <v>34</v>
      </c>
      <c r="O64" s="1">
        <v>34</v>
      </c>
      <c r="P64" s="1">
        <v>26</v>
      </c>
      <c r="Q64" s="1">
        <v>20</v>
      </c>
      <c r="R64" s="2">
        <v>46</v>
      </c>
      <c r="S64" s="2">
        <v>6</v>
      </c>
      <c r="T64" s="6">
        <f t="shared" si="11"/>
        <v>4.48293785310734</v>
      </c>
      <c r="U64" s="4">
        <f t="shared" si="12"/>
        <v>6.4507968631419175</v>
      </c>
      <c r="V64" s="4">
        <f t="shared" si="13"/>
        <v>4.79635719706552</v>
      </c>
      <c r="W64" s="4">
        <f t="shared" si="14"/>
        <v>6.4507968631419175</v>
      </c>
      <c r="X64" s="4">
        <f t="shared" si="15"/>
        <v>4.599585125221351</v>
      </c>
      <c r="Y64" s="4">
        <f t="shared" si="16"/>
        <v>3.835961801163673</v>
      </c>
      <c r="Z64" s="4">
        <f t="shared" si="17"/>
        <v>4.390990437642297</v>
      </c>
      <c r="AA64" s="4">
        <f t="shared" si="18"/>
        <v>0.71875</v>
      </c>
      <c r="AB64" s="5">
        <f t="shared" si="19"/>
        <v>8.72</v>
      </c>
      <c r="AC64" s="7">
        <f t="shared" si="10"/>
        <v>0.32031682245712123</v>
      </c>
      <c r="AD64" s="6">
        <f t="shared" si="20"/>
        <v>-0.8323954802259874</v>
      </c>
    </row>
    <row r="65" spans="1:30" ht="12.75">
      <c r="A65" t="s">
        <v>82</v>
      </c>
      <c r="B65" t="s">
        <v>11</v>
      </c>
      <c r="C65" s="2">
        <v>29</v>
      </c>
      <c r="D65" s="4">
        <v>1</v>
      </c>
      <c r="E65">
        <v>1</v>
      </c>
      <c r="F65">
        <v>2</v>
      </c>
      <c r="G65">
        <v>30</v>
      </c>
      <c r="H65">
        <v>3</v>
      </c>
      <c r="I65">
        <v>0</v>
      </c>
      <c r="J65">
        <v>0</v>
      </c>
      <c r="K65">
        <v>52.2</v>
      </c>
      <c r="L65">
        <v>51</v>
      </c>
      <c r="M65">
        <v>3</v>
      </c>
      <c r="N65">
        <v>27</v>
      </c>
      <c r="O65">
        <v>26</v>
      </c>
      <c r="P65">
        <v>15</v>
      </c>
      <c r="Q65">
        <v>30</v>
      </c>
      <c r="R65" s="2">
        <v>11</v>
      </c>
      <c r="S65" s="2">
        <v>6</v>
      </c>
      <c r="T65" s="6">
        <f t="shared" si="11"/>
        <v>4.159999999999998</v>
      </c>
      <c r="U65" s="4">
        <f t="shared" si="12"/>
        <v>4.655172413793103</v>
      </c>
      <c r="V65" s="4">
        <f t="shared" si="13"/>
        <v>5.0827586206896544</v>
      </c>
      <c r="W65" s="4">
        <f t="shared" si="14"/>
        <v>4.482758620689655</v>
      </c>
      <c r="X65" s="4">
        <f t="shared" si="15"/>
        <v>3.8989241379310333</v>
      </c>
      <c r="Y65" s="4">
        <f t="shared" si="16"/>
        <v>3.767882068965517</v>
      </c>
      <c r="Z65" s="4">
        <f t="shared" si="17"/>
        <v>4.245915034482759</v>
      </c>
      <c r="AA65" s="4">
        <f t="shared" si="18"/>
        <v>0.4074074074074074</v>
      </c>
      <c r="AB65" s="5">
        <f t="shared" si="19"/>
        <v>-2.48</v>
      </c>
      <c r="AC65" s="7">
        <f t="shared" si="10"/>
        <v>0.29054986562068713</v>
      </c>
      <c r="AD65" s="6">
        <f t="shared" si="20"/>
        <v>-2.741999999999994</v>
      </c>
    </row>
    <row r="66" spans="1:30" ht="12.75">
      <c r="A66" s="1" t="s">
        <v>89</v>
      </c>
      <c r="B66" s="1" t="s">
        <v>6</v>
      </c>
      <c r="C66" s="2">
        <v>25</v>
      </c>
      <c r="D66" s="3">
        <v>1.04</v>
      </c>
      <c r="E66" s="1">
        <v>2</v>
      </c>
      <c r="F66" s="1">
        <v>2</v>
      </c>
      <c r="G66" s="1">
        <v>45</v>
      </c>
      <c r="H66" s="1">
        <v>0</v>
      </c>
      <c r="I66" s="1">
        <v>1</v>
      </c>
      <c r="J66" s="1">
        <v>0</v>
      </c>
      <c r="K66" s="1">
        <v>49.1</v>
      </c>
      <c r="L66" s="1">
        <v>47</v>
      </c>
      <c r="M66" s="1">
        <v>11</v>
      </c>
      <c r="N66" s="1">
        <v>31</v>
      </c>
      <c r="O66" s="1">
        <v>30</v>
      </c>
      <c r="P66" s="1">
        <v>27</v>
      </c>
      <c r="Q66" s="1">
        <v>48</v>
      </c>
      <c r="R66" s="2">
        <v>19</v>
      </c>
      <c r="S66" s="2">
        <v>4</v>
      </c>
      <c r="T66" s="6">
        <f aca="true" t="shared" si="21" ref="T66:T96">(4.64/0.8-V66)*K66/9</f>
        <v>3.8345299145299077</v>
      </c>
      <c r="U66" s="4">
        <f aca="true" t="shared" si="22" ref="U66:U96">N66*9/K66/D66</f>
        <v>5.463731787560707</v>
      </c>
      <c r="V66" s="4">
        <f aca="true" t="shared" si="23" ref="V66:V96">(N66-AB66)*9/K66/D66</f>
        <v>5.097133009556635</v>
      </c>
      <c r="W66" s="4">
        <f aca="true" t="shared" si="24" ref="W66:W96">O66*9/K66/D66</f>
        <v>5.287482375058749</v>
      </c>
      <c r="X66" s="4">
        <f aca="true" t="shared" si="25" ref="X66:X96">((0.162+0.324*1.28)*L66+(1.296-0.324*1.28)*M66+0.324*P66-0.274*K66)*9/K66/D66</f>
        <v>5.656640294532351</v>
      </c>
      <c r="Y66" s="4">
        <f aca="true" t="shared" si="26" ref="Y66:Y96">(9*1.03)*(0.326*K66+1.46*M66+0.324*P66-0.168*Q66)/K66/D66</f>
        <v>5.945442229359235</v>
      </c>
      <c r="Z66" s="4">
        <f aca="true" t="shared" si="27" ref="Z66:Z96">4.46+0.095*X66-0.113*(Q66*9/K66)</f>
        <v>4.003164942033527</v>
      </c>
      <c r="AA66" s="4">
        <f aca="true" t="shared" si="28" ref="AA66:AA96">R66/(G66-H66)</f>
        <v>0.4222222222222222</v>
      </c>
      <c r="AB66" s="5">
        <f aca="true" t="shared" si="29" ref="AB66:AB96">0.32*R66-S66</f>
        <v>2.08</v>
      </c>
      <c r="AC66" s="7">
        <f t="shared" si="10"/>
        <v>0.28467049390330695</v>
      </c>
      <c r="AD66" s="6">
        <f aca="true" t="shared" si="30" ref="AD66:AD96">(4.61-V66)*K66/9</f>
        <v>-2.6575811965811957</v>
      </c>
    </row>
    <row r="67" spans="1:30" ht="12.75">
      <c r="A67" s="1" t="s">
        <v>35</v>
      </c>
      <c r="B67" s="1" t="s">
        <v>10</v>
      </c>
      <c r="C67" s="1">
        <v>41</v>
      </c>
      <c r="D67" s="1">
        <v>1.05</v>
      </c>
      <c r="E67" s="1">
        <v>3</v>
      </c>
      <c r="F67" s="1">
        <v>8</v>
      </c>
      <c r="G67" s="1">
        <v>41</v>
      </c>
      <c r="H67" s="1">
        <v>12</v>
      </c>
      <c r="I67" s="1">
        <v>0</v>
      </c>
      <c r="J67" s="1">
        <v>0</v>
      </c>
      <c r="K67" s="1">
        <v>112</v>
      </c>
      <c r="L67" s="1">
        <v>136</v>
      </c>
      <c r="M67" s="1">
        <v>9</v>
      </c>
      <c r="N67" s="1">
        <v>73</v>
      </c>
      <c r="O67" s="1">
        <v>68</v>
      </c>
      <c r="P67" s="1">
        <v>44</v>
      </c>
      <c r="Q67" s="1">
        <v>60</v>
      </c>
      <c r="R67" s="2">
        <v>10</v>
      </c>
      <c r="S67" s="2">
        <v>2</v>
      </c>
      <c r="T67" s="6">
        <f t="shared" si="21"/>
        <v>3.7968253968253913</v>
      </c>
      <c r="U67" s="4">
        <f t="shared" si="22"/>
        <v>5.586734693877551</v>
      </c>
      <c r="V67" s="4">
        <f t="shared" si="23"/>
        <v>5.494897959183673</v>
      </c>
      <c r="W67" s="4">
        <f t="shared" si="24"/>
        <v>5.204081632653061</v>
      </c>
      <c r="X67" s="4">
        <f t="shared" si="25"/>
        <v>5.352048979591837</v>
      </c>
      <c r="Y67" s="4">
        <f t="shared" si="26"/>
        <v>4.2430744897959185</v>
      </c>
      <c r="Z67" s="4">
        <f t="shared" si="27"/>
        <v>4.423623224489796</v>
      </c>
      <c r="AA67" s="4">
        <f t="shared" si="28"/>
        <v>0.3448275862068966</v>
      </c>
      <c r="AB67" s="5">
        <f t="shared" si="29"/>
        <v>1.2000000000000002</v>
      </c>
      <c r="AC67" s="7">
        <f aca="true" t="shared" si="31" ref="AC67:AC96">(L67-M67)/(K67*2.82+L67-Q67-M67)</f>
        <v>0.3317312715494724</v>
      </c>
      <c r="AD67" s="6">
        <f t="shared" si="30"/>
        <v>-11.012063492063481</v>
      </c>
    </row>
    <row r="68" spans="1:30" ht="12.75">
      <c r="A68" s="1" t="s">
        <v>70</v>
      </c>
      <c r="B68" s="1" t="s">
        <v>7</v>
      </c>
      <c r="C68" s="2">
        <v>27</v>
      </c>
      <c r="D68" s="1">
        <v>1.04</v>
      </c>
      <c r="E68" s="1">
        <v>3</v>
      </c>
      <c r="F68" s="1">
        <v>1</v>
      </c>
      <c r="G68" s="1">
        <v>46</v>
      </c>
      <c r="H68" s="1">
        <v>1</v>
      </c>
      <c r="I68" s="1">
        <v>0</v>
      </c>
      <c r="J68" s="1">
        <v>0</v>
      </c>
      <c r="K68" s="1">
        <v>65</v>
      </c>
      <c r="L68" s="1">
        <v>76</v>
      </c>
      <c r="M68" s="1">
        <v>10</v>
      </c>
      <c r="N68" s="1">
        <v>33</v>
      </c>
      <c r="O68" s="1">
        <v>31</v>
      </c>
      <c r="P68" s="1">
        <v>20</v>
      </c>
      <c r="Q68" s="1">
        <v>55</v>
      </c>
      <c r="R68" s="2">
        <v>29</v>
      </c>
      <c r="S68" s="2">
        <v>16</v>
      </c>
      <c r="T68" s="6">
        <f t="shared" si="21"/>
        <v>3.6965811965811874</v>
      </c>
      <c r="U68" s="4">
        <f t="shared" si="22"/>
        <v>4.393491124260355</v>
      </c>
      <c r="V68" s="4">
        <f t="shared" si="23"/>
        <v>5.288165680473373</v>
      </c>
      <c r="W68" s="4">
        <f t="shared" si="24"/>
        <v>4.127218934911243</v>
      </c>
      <c r="X68" s="4">
        <f t="shared" si="25"/>
        <v>5.500320710059171</v>
      </c>
      <c r="Y68" s="4">
        <f t="shared" si="26"/>
        <v>4.529409763313607</v>
      </c>
      <c r="Z68" s="4">
        <f t="shared" si="27"/>
        <v>4.12199200591716</v>
      </c>
      <c r="AA68" s="4">
        <f t="shared" si="28"/>
        <v>0.6444444444444445</v>
      </c>
      <c r="AB68" s="5">
        <f t="shared" si="29"/>
        <v>-6.720000000000001</v>
      </c>
      <c r="AC68" s="7">
        <f t="shared" si="31"/>
        <v>0.33968090581574895</v>
      </c>
      <c r="AD68" s="6">
        <f t="shared" si="30"/>
        <v>-4.8978632478632464</v>
      </c>
    </row>
    <row r="69" spans="1:30" ht="12.75">
      <c r="A69" s="1" t="s">
        <v>46</v>
      </c>
      <c r="B69" s="1" t="s">
        <v>9</v>
      </c>
      <c r="C69" s="2">
        <v>38</v>
      </c>
      <c r="D69" s="1">
        <v>0.98</v>
      </c>
      <c r="E69" s="1">
        <v>1</v>
      </c>
      <c r="F69" s="1">
        <v>2</v>
      </c>
      <c r="G69" s="1">
        <v>48</v>
      </c>
      <c r="H69" s="1">
        <v>0</v>
      </c>
      <c r="I69" s="1">
        <v>2</v>
      </c>
      <c r="J69" s="1">
        <v>4</v>
      </c>
      <c r="K69" s="1">
        <v>36.2</v>
      </c>
      <c r="L69" s="1">
        <v>33</v>
      </c>
      <c r="M69" s="1">
        <v>3</v>
      </c>
      <c r="N69" s="1">
        <v>16</v>
      </c>
      <c r="O69" s="1">
        <v>14</v>
      </c>
      <c r="P69" s="1">
        <v>16</v>
      </c>
      <c r="Q69" s="1">
        <v>35</v>
      </c>
      <c r="R69" s="2">
        <v>32</v>
      </c>
      <c r="S69" s="2">
        <v>14</v>
      </c>
      <c r="T69" s="6">
        <f t="shared" si="21"/>
        <v>3.165623582766439</v>
      </c>
      <c r="U69" s="4">
        <f t="shared" si="22"/>
        <v>4.059082196414477</v>
      </c>
      <c r="V69" s="4">
        <f t="shared" si="23"/>
        <v>5.012966512571879</v>
      </c>
      <c r="W69" s="4">
        <f t="shared" si="24"/>
        <v>3.5516969218626677</v>
      </c>
      <c r="X69" s="4">
        <f t="shared" si="25"/>
        <v>4.297756229563649</v>
      </c>
      <c r="Y69" s="4">
        <f t="shared" si="26"/>
        <v>4.046335663547187</v>
      </c>
      <c r="Z69" s="4">
        <f t="shared" si="27"/>
        <v>3.8849995489908675</v>
      </c>
      <c r="AA69" s="4">
        <f t="shared" si="28"/>
        <v>0.6666666666666666</v>
      </c>
      <c r="AB69" s="5">
        <f t="shared" si="29"/>
        <v>-3.76</v>
      </c>
      <c r="AC69" s="7">
        <f t="shared" si="31"/>
        <v>0.30901075357422436</v>
      </c>
      <c r="AD69" s="6">
        <f t="shared" si="30"/>
        <v>-1.620820861678</v>
      </c>
    </row>
    <row r="70" spans="1:30" ht="12.75">
      <c r="A70" s="1" t="s">
        <v>88</v>
      </c>
      <c r="B70" s="1" t="s">
        <v>6</v>
      </c>
      <c r="C70" s="2">
        <v>26</v>
      </c>
      <c r="D70" s="3">
        <v>1.04</v>
      </c>
      <c r="E70" s="1">
        <v>5</v>
      </c>
      <c r="F70" s="1">
        <v>5</v>
      </c>
      <c r="G70" s="1">
        <v>45</v>
      </c>
      <c r="H70" s="1">
        <v>14</v>
      </c>
      <c r="I70" s="1">
        <v>0</v>
      </c>
      <c r="J70" s="1">
        <v>0</v>
      </c>
      <c r="K70" s="1">
        <v>118.1</v>
      </c>
      <c r="L70" s="1">
        <v>120</v>
      </c>
      <c r="M70" s="1">
        <v>26</v>
      </c>
      <c r="N70" s="1">
        <v>75</v>
      </c>
      <c r="O70" s="1">
        <v>69</v>
      </c>
      <c r="P70" s="1">
        <v>64</v>
      </c>
      <c r="Q70" s="1">
        <v>89</v>
      </c>
      <c r="R70" s="2">
        <v>19</v>
      </c>
      <c r="S70" s="2">
        <v>7</v>
      </c>
      <c r="T70" s="6">
        <f t="shared" si="21"/>
        <v>3.1088888888888793</v>
      </c>
      <c r="U70" s="4">
        <f t="shared" si="22"/>
        <v>5.4956685989708856</v>
      </c>
      <c r="V70" s="4">
        <f t="shared" si="23"/>
        <v>5.563082133784928</v>
      </c>
      <c r="W70" s="4">
        <f t="shared" si="24"/>
        <v>5.056015111053214</v>
      </c>
      <c r="X70" s="4">
        <f t="shared" si="25"/>
        <v>5.898411711066243</v>
      </c>
      <c r="Y70" s="4">
        <f t="shared" si="26"/>
        <v>6.207316501660914</v>
      </c>
      <c r="Z70" s="4">
        <f t="shared" si="27"/>
        <v>4.253939290366704</v>
      </c>
      <c r="AA70" s="4">
        <f t="shared" si="28"/>
        <v>0.6129032258064516</v>
      </c>
      <c r="AB70" s="5">
        <f t="shared" si="29"/>
        <v>-0.9199999999999999</v>
      </c>
      <c r="AC70" s="7">
        <f t="shared" si="31"/>
        <v>0.27807195555581854</v>
      </c>
      <c r="AD70" s="6">
        <f t="shared" si="30"/>
        <v>-12.506555555555545</v>
      </c>
    </row>
    <row r="71" spans="1:30" ht="12.75">
      <c r="A71" s="1" t="s">
        <v>69</v>
      </c>
      <c r="B71" s="1" t="s">
        <v>7</v>
      </c>
      <c r="C71" s="2">
        <v>28</v>
      </c>
      <c r="D71" s="1">
        <v>1.04</v>
      </c>
      <c r="E71" s="1">
        <v>3</v>
      </c>
      <c r="F71" s="1">
        <v>2</v>
      </c>
      <c r="G71" s="1">
        <v>59</v>
      </c>
      <c r="H71" s="1">
        <v>0</v>
      </c>
      <c r="I71" s="1">
        <v>0</v>
      </c>
      <c r="J71" s="1">
        <v>4</v>
      </c>
      <c r="K71" s="1">
        <v>55.2</v>
      </c>
      <c r="L71" s="1">
        <v>56</v>
      </c>
      <c r="M71" s="1">
        <v>8</v>
      </c>
      <c r="N71" s="1">
        <v>36</v>
      </c>
      <c r="O71" s="1">
        <v>29</v>
      </c>
      <c r="P71" s="1">
        <v>27</v>
      </c>
      <c r="Q71" s="1">
        <v>46</v>
      </c>
      <c r="R71" s="2">
        <v>47</v>
      </c>
      <c r="S71" s="2">
        <v>13</v>
      </c>
      <c r="T71" s="6">
        <f t="shared" si="21"/>
        <v>2.9194871794871746</v>
      </c>
      <c r="U71" s="4">
        <f t="shared" si="22"/>
        <v>5.6438127090301</v>
      </c>
      <c r="V71" s="4">
        <f t="shared" si="23"/>
        <v>5.323996655518394</v>
      </c>
      <c r="W71" s="4">
        <f t="shared" si="24"/>
        <v>4.546404682274247</v>
      </c>
      <c r="X71" s="4">
        <f t="shared" si="25"/>
        <v>5.168754180602007</v>
      </c>
      <c r="Y71" s="4">
        <f t="shared" si="26"/>
        <v>4.956530518394648</v>
      </c>
      <c r="Z71" s="4">
        <f t="shared" si="27"/>
        <v>4.10353164715719</v>
      </c>
      <c r="AA71" s="4">
        <f t="shared" si="28"/>
        <v>0.7966101694915254</v>
      </c>
      <c r="AB71" s="5">
        <f t="shared" si="29"/>
        <v>2.040000000000001</v>
      </c>
      <c r="AC71" s="7">
        <f t="shared" si="31"/>
        <v>0.30444489547391923</v>
      </c>
      <c r="AD71" s="6">
        <f t="shared" si="30"/>
        <v>-4.379179487179484</v>
      </c>
    </row>
    <row r="72" spans="1:30" ht="12.75">
      <c r="A72" s="1" t="s">
        <v>60</v>
      </c>
      <c r="B72" s="1" t="s">
        <v>8</v>
      </c>
      <c r="C72" s="2">
        <v>35</v>
      </c>
      <c r="D72" s="1">
        <v>0.96</v>
      </c>
      <c r="E72" s="1">
        <v>7</v>
      </c>
      <c r="F72" s="1">
        <v>7</v>
      </c>
      <c r="G72" s="1">
        <v>66</v>
      </c>
      <c r="H72" s="1">
        <v>2</v>
      </c>
      <c r="I72" s="1">
        <v>0</v>
      </c>
      <c r="J72" s="1">
        <v>4</v>
      </c>
      <c r="K72" s="1">
        <v>82.1</v>
      </c>
      <c r="L72" s="1">
        <v>85</v>
      </c>
      <c r="M72" s="1">
        <v>12</v>
      </c>
      <c r="N72" s="1">
        <v>44</v>
      </c>
      <c r="O72" s="1">
        <v>38</v>
      </c>
      <c r="P72" s="1">
        <v>35</v>
      </c>
      <c r="Q72" s="1">
        <v>61</v>
      </c>
      <c r="R72" s="2">
        <v>39</v>
      </c>
      <c r="S72" s="2">
        <v>17</v>
      </c>
      <c r="T72" s="6">
        <f t="shared" si="21"/>
        <v>2.3672222222222192</v>
      </c>
      <c r="U72" s="4">
        <f t="shared" si="22"/>
        <v>5.024360535931791</v>
      </c>
      <c r="V72" s="4">
        <f t="shared" si="23"/>
        <v>5.540499390986601</v>
      </c>
      <c r="W72" s="4">
        <f t="shared" si="24"/>
        <v>4.339220462850183</v>
      </c>
      <c r="X72" s="4">
        <f t="shared" si="25"/>
        <v>5.531496650426309</v>
      </c>
      <c r="Y72" s="4">
        <f t="shared" si="26"/>
        <v>5.337001141900121</v>
      </c>
      <c r="Z72" s="4">
        <f t="shared" si="27"/>
        <v>4.2298648979902564</v>
      </c>
      <c r="AA72" s="4">
        <f t="shared" si="28"/>
        <v>0.609375</v>
      </c>
      <c r="AB72" s="5">
        <f t="shared" si="29"/>
        <v>-4.52</v>
      </c>
      <c r="AC72" s="7">
        <f t="shared" si="31"/>
        <v>0.2997675774673336</v>
      </c>
      <c r="AD72" s="6">
        <f t="shared" si="30"/>
        <v>-8.488222222222213</v>
      </c>
    </row>
    <row r="73" spans="1:30" ht="12.75">
      <c r="A73" s="1" t="s">
        <v>57</v>
      </c>
      <c r="B73" s="1" t="s">
        <v>15</v>
      </c>
      <c r="C73" s="2">
        <v>29</v>
      </c>
      <c r="D73" s="1">
        <v>1.18</v>
      </c>
      <c r="E73" s="1">
        <v>2</v>
      </c>
      <c r="F73" s="1">
        <v>4</v>
      </c>
      <c r="G73" s="1">
        <v>47</v>
      </c>
      <c r="H73" s="1">
        <v>0</v>
      </c>
      <c r="I73" s="1">
        <v>0</v>
      </c>
      <c r="J73" s="1">
        <v>1</v>
      </c>
      <c r="K73" s="1">
        <v>44.2</v>
      </c>
      <c r="L73" s="1">
        <v>46</v>
      </c>
      <c r="M73" s="1">
        <v>5</v>
      </c>
      <c r="N73" s="1">
        <v>30</v>
      </c>
      <c r="O73" s="1">
        <v>28</v>
      </c>
      <c r="P73" s="1">
        <v>19</v>
      </c>
      <c r="Q73" s="1">
        <v>48</v>
      </c>
      <c r="R73" s="2">
        <v>13</v>
      </c>
      <c r="S73" s="2">
        <v>5</v>
      </c>
      <c r="T73" s="6">
        <f t="shared" si="21"/>
        <v>2.348851224105455</v>
      </c>
      <c r="U73" s="4">
        <f t="shared" si="22"/>
        <v>5.176777360227011</v>
      </c>
      <c r="V73" s="4">
        <f t="shared" si="23"/>
        <v>5.321727126313368</v>
      </c>
      <c r="W73" s="4">
        <f t="shared" si="24"/>
        <v>4.83165886954521</v>
      </c>
      <c r="X73" s="4">
        <f t="shared" si="25"/>
        <v>4.310654191272337</v>
      </c>
      <c r="Y73" s="4">
        <f t="shared" si="26"/>
        <v>3.519386532709564</v>
      </c>
      <c r="Z73" s="4">
        <f t="shared" si="27"/>
        <v>3.765077759030601</v>
      </c>
      <c r="AA73" s="4">
        <f t="shared" si="28"/>
        <v>0.2765957446808511</v>
      </c>
      <c r="AB73" s="5">
        <f t="shared" si="29"/>
        <v>-0.8399999999999999</v>
      </c>
      <c r="AC73" s="7">
        <f t="shared" si="31"/>
        <v>0.3485090612355921</v>
      </c>
      <c r="AD73" s="6">
        <f t="shared" si="30"/>
        <v>-3.4953709981167607</v>
      </c>
    </row>
    <row r="74" spans="1:30" ht="12.75">
      <c r="A74" s="1" t="s">
        <v>65</v>
      </c>
      <c r="B74" s="1" t="s">
        <v>8</v>
      </c>
      <c r="C74" s="2">
        <v>36</v>
      </c>
      <c r="D74" s="1">
        <v>0.96</v>
      </c>
      <c r="E74" s="1">
        <v>3</v>
      </c>
      <c r="F74" s="1">
        <v>2</v>
      </c>
      <c r="G74" s="1">
        <v>46</v>
      </c>
      <c r="H74" s="1">
        <v>0</v>
      </c>
      <c r="I74" s="1">
        <v>0</v>
      </c>
      <c r="J74" s="1">
        <v>2</v>
      </c>
      <c r="K74" s="1">
        <v>62.1</v>
      </c>
      <c r="L74" s="1">
        <v>63</v>
      </c>
      <c r="M74" s="1">
        <v>8</v>
      </c>
      <c r="N74" s="1">
        <v>32</v>
      </c>
      <c r="O74" s="1">
        <v>32</v>
      </c>
      <c r="P74" s="1">
        <v>26</v>
      </c>
      <c r="Q74" s="1">
        <v>54</v>
      </c>
      <c r="R74" s="2">
        <v>27</v>
      </c>
      <c r="S74" s="2">
        <v>13</v>
      </c>
      <c r="T74" s="6">
        <f t="shared" si="21"/>
        <v>2.1449999999999942</v>
      </c>
      <c r="U74" s="4">
        <f t="shared" si="22"/>
        <v>4.830917874396135</v>
      </c>
      <c r="V74" s="4">
        <f t="shared" si="23"/>
        <v>5.489130434782608</v>
      </c>
      <c r="W74" s="4">
        <f t="shared" si="24"/>
        <v>4.830917874396135</v>
      </c>
      <c r="X74" s="4">
        <f t="shared" si="25"/>
        <v>5.252445652173912</v>
      </c>
      <c r="Y74" s="4">
        <f t="shared" si="26"/>
        <v>4.8633602053140095</v>
      </c>
      <c r="Z74" s="4">
        <f t="shared" si="27"/>
        <v>4.074634510869565</v>
      </c>
      <c r="AA74" s="4">
        <f t="shared" si="28"/>
        <v>0.5869565217391305</v>
      </c>
      <c r="AB74" s="5">
        <f t="shared" si="29"/>
        <v>-4.359999999999999</v>
      </c>
      <c r="AC74" s="7">
        <f t="shared" si="31"/>
        <v>0.3122835307343773</v>
      </c>
      <c r="AD74" s="6">
        <f t="shared" si="30"/>
        <v>-6.065999999999996</v>
      </c>
    </row>
    <row r="75" spans="1:30" ht="12.75">
      <c r="A75" s="1" t="s">
        <v>94</v>
      </c>
      <c r="B75" s="1" t="s">
        <v>5</v>
      </c>
      <c r="C75" s="2">
        <v>44</v>
      </c>
      <c r="D75" s="3">
        <v>0.96</v>
      </c>
      <c r="E75" s="1">
        <v>2</v>
      </c>
      <c r="F75" s="1">
        <v>7</v>
      </c>
      <c r="G75" s="1">
        <v>52</v>
      </c>
      <c r="H75" s="1">
        <v>0</v>
      </c>
      <c r="I75" s="1">
        <v>0</v>
      </c>
      <c r="J75" s="1">
        <v>1</v>
      </c>
      <c r="K75" s="1">
        <v>46</v>
      </c>
      <c r="L75" s="1">
        <v>46</v>
      </c>
      <c r="M75" s="1">
        <v>6</v>
      </c>
      <c r="N75" s="1">
        <v>28</v>
      </c>
      <c r="O75" s="1">
        <v>27</v>
      </c>
      <c r="P75" s="1">
        <v>24</v>
      </c>
      <c r="Q75" s="1">
        <v>36</v>
      </c>
      <c r="R75" s="2">
        <v>17</v>
      </c>
      <c r="S75" s="2">
        <v>4</v>
      </c>
      <c r="T75" s="6">
        <f t="shared" si="21"/>
        <v>1.9777777777777696</v>
      </c>
      <c r="U75" s="4">
        <f t="shared" si="22"/>
        <v>5.7065217391304355</v>
      </c>
      <c r="V75" s="4">
        <f t="shared" si="23"/>
        <v>5.41304347826087</v>
      </c>
      <c r="W75" s="4">
        <f t="shared" si="24"/>
        <v>5.502717391304348</v>
      </c>
      <c r="X75" s="4">
        <f t="shared" si="25"/>
        <v>5.5004347826086954</v>
      </c>
      <c r="Y75" s="4">
        <f t="shared" si="26"/>
        <v>5.3495625</v>
      </c>
      <c r="Z75" s="4">
        <f t="shared" si="27"/>
        <v>4.186628260869566</v>
      </c>
      <c r="AA75" s="4">
        <f t="shared" si="28"/>
        <v>0.3269230769230769</v>
      </c>
      <c r="AB75" s="5">
        <f t="shared" si="29"/>
        <v>1.4400000000000004</v>
      </c>
      <c r="AC75" s="7">
        <f t="shared" si="31"/>
        <v>0.2991325157044571</v>
      </c>
      <c r="AD75" s="6">
        <f t="shared" si="30"/>
        <v>-4.104444444444446</v>
      </c>
    </row>
    <row r="76" spans="1:30" ht="12.75">
      <c r="A76" s="1" t="s">
        <v>104</v>
      </c>
      <c r="B76" s="1" t="s">
        <v>4</v>
      </c>
      <c r="C76" s="2">
        <v>26</v>
      </c>
      <c r="D76" s="3">
        <v>1</v>
      </c>
      <c r="E76" s="1">
        <v>2</v>
      </c>
      <c r="F76" s="1">
        <v>5</v>
      </c>
      <c r="G76" s="1">
        <v>68</v>
      </c>
      <c r="H76" s="1">
        <v>0</v>
      </c>
      <c r="I76" s="1">
        <v>1</v>
      </c>
      <c r="J76" s="1">
        <v>6</v>
      </c>
      <c r="K76" s="1">
        <v>61.2</v>
      </c>
      <c r="L76" s="1">
        <v>81</v>
      </c>
      <c r="M76" s="1">
        <v>8</v>
      </c>
      <c r="N76" s="1">
        <v>39</v>
      </c>
      <c r="O76" s="1">
        <v>35</v>
      </c>
      <c r="P76" s="1">
        <v>28</v>
      </c>
      <c r="Q76" s="1">
        <v>64</v>
      </c>
      <c r="R76" s="2">
        <v>43</v>
      </c>
      <c r="S76" s="2">
        <v>13</v>
      </c>
      <c r="T76" s="6">
        <f t="shared" si="21"/>
        <v>1.1999999999999897</v>
      </c>
      <c r="U76" s="4">
        <f t="shared" si="22"/>
        <v>5.735294117647059</v>
      </c>
      <c r="V76" s="4">
        <f t="shared" si="23"/>
        <v>5.623529411764706</v>
      </c>
      <c r="W76" s="4">
        <f t="shared" si="24"/>
        <v>5.147058823529411</v>
      </c>
      <c r="X76" s="4">
        <f t="shared" si="25"/>
        <v>6.774670588235295</v>
      </c>
      <c r="Y76" s="4">
        <f t="shared" si="26"/>
        <v>4.5367258823529415</v>
      </c>
      <c r="Z76" s="4">
        <f t="shared" si="27"/>
        <v>4.040064294117647</v>
      </c>
      <c r="AA76" s="4">
        <f t="shared" si="28"/>
        <v>0.6323529411764706</v>
      </c>
      <c r="AB76" s="5">
        <f t="shared" si="29"/>
        <v>0.7599999999999998</v>
      </c>
      <c r="AC76" s="7">
        <f t="shared" si="31"/>
        <v>0.40201779892501543</v>
      </c>
      <c r="AD76" s="6">
        <f t="shared" si="30"/>
        <v>-6.892000000000001</v>
      </c>
    </row>
    <row r="77" spans="1:30" ht="12.75">
      <c r="A77" s="1" t="s">
        <v>49</v>
      </c>
      <c r="B77" s="1" t="s">
        <v>14</v>
      </c>
      <c r="C77" s="2">
        <v>31</v>
      </c>
      <c r="D77" s="1">
        <v>0.97</v>
      </c>
      <c r="E77" s="1">
        <v>1</v>
      </c>
      <c r="F77" s="1">
        <v>6</v>
      </c>
      <c r="G77" s="1">
        <v>68</v>
      </c>
      <c r="H77" s="1">
        <v>0</v>
      </c>
      <c r="I77" s="1">
        <v>41</v>
      </c>
      <c r="J77" s="1">
        <v>9</v>
      </c>
      <c r="K77" s="1">
        <v>68.1</v>
      </c>
      <c r="L77" s="1">
        <v>77</v>
      </c>
      <c r="M77" s="1">
        <v>12</v>
      </c>
      <c r="N77" s="1">
        <v>39</v>
      </c>
      <c r="O77" s="1">
        <v>30</v>
      </c>
      <c r="P77" s="1">
        <v>13</v>
      </c>
      <c r="Q77" s="1">
        <v>40</v>
      </c>
      <c r="R77" s="2">
        <v>13</v>
      </c>
      <c r="S77" s="2">
        <v>7</v>
      </c>
      <c r="T77" s="6">
        <f t="shared" si="21"/>
        <v>0.7526460481099458</v>
      </c>
      <c r="U77" s="4">
        <f t="shared" si="22"/>
        <v>5.313592806212817</v>
      </c>
      <c r="V77" s="4">
        <f t="shared" si="23"/>
        <v>5.700531359280623</v>
      </c>
      <c r="W77" s="4">
        <f t="shared" si="24"/>
        <v>4.087379081702166</v>
      </c>
      <c r="X77" s="4">
        <f t="shared" si="25"/>
        <v>5.522784867614333</v>
      </c>
      <c r="Y77" s="4">
        <f t="shared" si="26"/>
        <v>5.222168763340751</v>
      </c>
      <c r="Z77" s="4">
        <f t="shared" si="27"/>
        <v>4.387307734229529</v>
      </c>
      <c r="AA77" s="4">
        <f t="shared" si="28"/>
        <v>0.19117647058823528</v>
      </c>
      <c r="AB77" s="5">
        <f t="shared" si="29"/>
        <v>-2.84</v>
      </c>
      <c r="AC77" s="7">
        <f t="shared" si="31"/>
        <v>0.29948120640244746</v>
      </c>
      <c r="AD77" s="6">
        <f t="shared" si="30"/>
        <v>-8.251687285223376</v>
      </c>
    </row>
    <row r="78" spans="1:30" ht="12.75">
      <c r="A78" s="1" t="s">
        <v>44</v>
      </c>
      <c r="B78" s="1" t="s">
        <v>9</v>
      </c>
      <c r="C78" s="2">
        <v>28</v>
      </c>
      <c r="D78" s="1">
        <v>0.98</v>
      </c>
      <c r="E78" s="1">
        <v>4</v>
      </c>
      <c r="F78" s="1">
        <v>5</v>
      </c>
      <c r="G78" s="1">
        <v>72</v>
      </c>
      <c r="H78" s="1">
        <v>0</v>
      </c>
      <c r="I78" s="1">
        <v>0</v>
      </c>
      <c r="J78" s="1">
        <v>4</v>
      </c>
      <c r="K78" s="1">
        <v>66.2</v>
      </c>
      <c r="L78" s="1">
        <v>67</v>
      </c>
      <c r="M78" s="1">
        <v>10</v>
      </c>
      <c r="N78" s="1">
        <v>39</v>
      </c>
      <c r="O78" s="1">
        <v>35</v>
      </c>
      <c r="P78" s="1">
        <v>33</v>
      </c>
      <c r="Q78" s="1">
        <v>78</v>
      </c>
      <c r="R78" s="2">
        <v>27</v>
      </c>
      <c r="S78" s="2">
        <v>11</v>
      </c>
      <c r="T78" s="6">
        <f t="shared" si="21"/>
        <v>0.4581405895691531</v>
      </c>
      <c r="U78" s="4">
        <f t="shared" si="22"/>
        <v>5.410321228189161</v>
      </c>
      <c r="V78" s="4">
        <f t="shared" si="23"/>
        <v>5.737715025587274</v>
      </c>
      <c r="W78" s="4">
        <f t="shared" si="24"/>
        <v>4.855416486836427</v>
      </c>
      <c r="X78" s="4">
        <f t="shared" si="25"/>
        <v>5.549913064923855</v>
      </c>
      <c r="Y78" s="4">
        <f t="shared" si="26"/>
        <v>4.825212466859857</v>
      </c>
      <c r="Z78" s="4">
        <f t="shared" si="27"/>
        <v>3.788963795548431</v>
      </c>
      <c r="AA78" s="4">
        <f t="shared" si="28"/>
        <v>0.375</v>
      </c>
      <c r="AB78" s="5">
        <f t="shared" si="29"/>
        <v>-2.3599999999999994</v>
      </c>
      <c r="AC78" s="7">
        <f t="shared" si="31"/>
        <v>0.3440283913956689</v>
      </c>
      <c r="AD78" s="6">
        <f t="shared" si="30"/>
        <v>-8.294970521541948</v>
      </c>
    </row>
    <row r="79" spans="1:30" ht="12.75">
      <c r="A79" s="1" t="s">
        <v>63</v>
      </c>
      <c r="B79" s="1" t="s">
        <v>8</v>
      </c>
      <c r="C79" s="2">
        <v>28</v>
      </c>
      <c r="D79" s="1">
        <v>0.96</v>
      </c>
      <c r="E79" s="1">
        <v>2</v>
      </c>
      <c r="F79" s="1">
        <v>4</v>
      </c>
      <c r="G79" s="1">
        <v>50</v>
      </c>
      <c r="H79" s="1">
        <v>2</v>
      </c>
      <c r="I79" s="1">
        <v>1</v>
      </c>
      <c r="J79" s="1">
        <v>3</v>
      </c>
      <c r="K79" s="1">
        <v>73.2</v>
      </c>
      <c r="L79" s="1">
        <v>86</v>
      </c>
      <c r="M79" s="1">
        <v>7</v>
      </c>
      <c r="N79" s="1">
        <v>46</v>
      </c>
      <c r="O79" s="1">
        <v>41</v>
      </c>
      <c r="P79" s="1">
        <v>32</v>
      </c>
      <c r="Q79" s="1">
        <v>44</v>
      </c>
      <c r="R79" s="2">
        <v>43</v>
      </c>
      <c r="S79" s="2">
        <v>14</v>
      </c>
      <c r="T79" s="6">
        <f t="shared" si="21"/>
        <v>-0.9933333333333463</v>
      </c>
      <c r="U79" s="4">
        <f t="shared" si="22"/>
        <v>5.891393442622951</v>
      </c>
      <c r="V79" s="4">
        <f t="shared" si="23"/>
        <v>5.922131147540984</v>
      </c>
      <c r="W79" s="4">
        <f t="shared" si="24"/>
        <v>5.251024590163934</v>
      </c>
      <c r="X79" s="4">
        <f t="shared" si="25"/>
        <v>5.9013934426229495</v>
      </c>
      <c r="Y79" s="4">
        <f t="shared" si="26"/>
        <v>4.888700819672132</v>
      </c>
      <c r="Z79" s="4">
        <f t="shared" si="27"/>
        <v>4.409320901639344</v>
      </c>
      <c r="AA79" s="4">
        <f t="shared" si="28"/>
        <v>0.8958333333333334</v>
      </c>
      <c r="AB79" s="5">
        <f t="shared" si="29"/>
        <v>-0.2400000000000002</v>
      </c>
      <c r="AC79" s="7">
        <f t="shared" si="31"/>
        <v>0.3272251308900524</v>
      </c>
      <c r="AD79" s="6">
        <f t="shared" si="30"/>
        <v>-10.672000000000002</v>
      </c>
    </row>
    <row r="80" spans="1:30" ht="12.75">
      <c r="A80" s="1" t="s">
        <v>119</v>
      </c>
      <c r="B80" s="1" t="s">
        <v>0</v>
      </c>
      <c r="C80" s="2">
        <v>30</v>
      </c>
      <c r="D80" s="1">
        <v>0.96</v>
      </c>
      <c r="E80" s="1">
        <v>2</v>
      </c>
      <c r="F80" s="1">
        <v>1</v>
      </c>
      <c r="G80" s="1">
        <v>43</v>
      </c>
      <c r="H80" s="1">
        <v>2</v>
      </c>
      <c r="I80" s="1">
        <v>0</v>
      </c>
      <c r="J80" s="1">
        <v>1</v>
      </c>
      <c r="K80" s="1">
        <v>50.2</v>
      </c>
      <c r="L80" s="1">
        <v>55</v>
      </c>
      <c r="M80" s="1">
        <v>11</v>
      </c>
      <c r="N80" s="1">
        <v>37</v>
      </c>
      <c r="O80" s="1">
        <v>36</v>
      </c>
      <c r="P80" s="1">
        <v>22</v>
      </c>
      <c r="Q80" s="1">
        <v>40</v>
      </c>
      <c r="R80" s="2">
        <v>43</v>
      </c>
      <c r="S80" s="2">
        <v>9</v>
      </c>
      <c r="T80" s="6">
        <f t="shared" si="21"/>
        <v>-1.232222222222227</v>
      </c>
      <c r="U80" s="4">
        <f t="shared" si="22"/>
        <v>6.909860557768924</v>
      </c>
      <c r="V80" s="4">
        <f t="shared" si="23"/>
        <v>6.020916334661354</v>
      </c>
      <c r="W80" s="4">
        <f t="shared" si="24"/>
        <v>6.723107569721115</v>
      </c>
      <c r="X80" s="4">
        <f t="shared" si="25"/>
        <v>6.496553784860557</v>
      </c>
      <c r="Y80" s="4">
        <f t="shared" si="26"/>
        <v>6.315649153386456</v>
      </c>
      <c r="Z80" s="4">
        <f t="shared" si="27"/>
        <v>4.266814043824701</v>
      </c>
      <c r="AA80" s="4">
        <f t="shared" si="28"/>
        <v>1.048780487804878</v>
      </c>
      <c r="AB80" s="5">
        <f t="shared" si="29"/>
        <v>4.76</v>
      </c>
      <c r="AC80" s="7">
        <f t="shared" si="31"/>
        <v>0.30227253991371494</v>
      </c>
      <c r="AD80" s="6">
        <f t="shared" si="30"/>
        <v>-7.869777777777775</v>
      </c>
    </row>
    <row r="81" spans="1:30" ht="12.75">
      <c r="A81" s="1" t="s">
        <v>80</v>
      </c>
      <c r="B81" s="1" t="s">
        <v>11</v>
      </c>
      <c r="C81" s="2">
        <v>24</v>
      </c>
      <c r="D81" s="3">
        <v>1</v>
      </c>
      <c r="E81" s="1">
        <v>1</v>
      </c>
      <c r="F81" s="1">
        <v>5</v>
      </c>
      <c r="G81" s="1">
        <v>60</v>
      </c>
      <c r="H81" s="1">
        <v>0</v>
      </c>
      <c r="I81" s="1">
        <v>0</v>
      </c>
      <c r="J81" s="1">
        <v>1</v>
      </c>
      <c r="K81" s="1">
        <v>71.1</v>
      </c>
      <c r="L81" s="1">
        <v>78</v>
      </c>
      <c r="M81" s="1">
        <v>12</v>
      </c>
      <c r="N81" s="1">
        <v>43</v>
      </c>
      <c r="O81" s="1">
        <v>38</v>
      </c>
      <c r="P81" s="1">
        <v>26</v>
      </c>
      <c r="Q81" s="1">
        <v>45</v>
      </c>
      <c r="R81" s="2">
        <v>37</v>
      </c>
      <c r="S81" s="2">
        <v>16</v>
      </c>
      <c r="T81" s="6">
        <f t="shared" si="21"/>
        <v>-1.340000000000007</v>
      </c>
      <c r="U81" s="4">
        <f t="shared" si="22"/>
        <v>5.443037974683545</v>
      </c>
      <c r="V81" s="4">
        <f t="shared" si="23"/>
        <v>5.969620253164557</v>
      </c>
      <c r="W81" s="4">
        <f t="shared" si="24"/>
        <v>4.810126582278482</v>
      </c>
      <c r="X81" s="4">
        <f t="shared" si="25"/>
        <v>5.633179746835444</v>
      </c>
      <c r="Y81" s="4">
        <f t="shared" si="26"/>
        <v>5.418921265822784</v>
      </c>
      <c r="Z81" s="4">
        <f t="shared" si="27"/>
        <v>4.351481189873417</v>
      </c>
      <c r="AA81" s="4">
        <f t="shared" si="28"/>
        <v>0.6166666666666667</v>
      </c>
      <c r="AB81" s="5">
        <f t="shared" si="29"/>
        <v>-4.16</v>
      </c>
      <c r="AC81" s="7">
        <f t="shared" si="31"/>
        <v>0.2979657068559201</v>
      </c>
      <c r="AD81" s="6">
        <f t="shared" si="30"/>
        <v>-10.740999999999994</v>
      </c>
    </row>
    <row r="82" spans="1:30" ht="12.75">
      <c r="A82" s="1" t="s">
        <v>48</v>
      </c>
      <c r="B82" s="1" t="s">
        <v>14</v>
      </c>
      <c r="C82" s="2">
        <v>28</v>
      </c>
      <c r="D82" s="1">
        <v>0.97</v>
      </c>
      <c r="E82" s="1">
        <v>2</v>
      </c>
      <c r="F82" s="1">
        <v>5</v>
      </c>
      <c r="G82" s="1">
        <v>69</v>
      </c>
      <c r="H82" s="1">
        <v>0</v>
      </c>
      <c r="I82" s="1">
        <v>0</v>
      </c>
      <c r="J82" s="1">
        <v>2</v>
      </c>
      <c r="K82" s="1">
        <v>65.2</v>
      </c>
      <c r="L82" s="1">
        <v>71</v>
      </c>
      <c r="M82" s="1">
        <v>5</v>
      </c>
      <c r="N82" s="1">
        <v>41</v>
      </c>
      <c r="O82" s="1">
        <v>37</v>
      </c>
      <c r="P82" s="1">
        <v>38</v>
      </c>
      <c r="Q82" s="1">
        <v>48</v>
      </c>
      <c r="R82" s="2">
        <v>43</v>
      </c>
      <c r="S82" s="2">
        <v>15</v>
      </c>
      <c r="T82" s="6">
        <f t="shared" si="21"/>
        <v>-1.52861397479955</v>
      </c>
      <c r="U82" s="4">
        <f t="shared" si="22"/>
        <v>5.834545569540194</v>
      </c>
      <c r="V82" s="4">
        <f t="shared" si="23"/>
        <v>6.011004996521409</v>
      </c>
      <c r="W82" s="4">
        <f t="shared" si="24"/>
        <v>5.2653216115362715</v>
      </c>
      <c r="X82" s="4">
        <f t="shared" si="25"/>
        <v>5.663880842451458</v>
      </c>
      <c r="Y82" s="4">
        <f t="shared" si="26"/>
        <v>4.808134589842515</v>
      </c>
      <c r="Z82" s="4">
        <f t="shared" si="27"/>
        <v>4.249357023591171</v>
      </c>
      <c r="AA82" s="4">
        <f t="shared" si="28"/>
        <v>0.6231884057971014</v>
      </c>
      <c r="AB82" s="5">
        <f t="shared" si="29"/>
        <v>-1.2400000000000002</v>
      </c>
      <c r="AC82" s="7">
        <f t="shared" si="31"/>
        <v>0.32695279990488646</v>
      </c>
      <c r="AD82" s="6">
        <f t="shared" si="30"/>
        <v>-10.14950286368843</v>
      </c>
    </row>
    <row r="83" spans="1:30" ht="12.75">
      <c r="A83" t="s">
        <v>72</v>
      </c>
      <c r="B83" t="s">
        <v>7</v>
      </c>
      <c r="C83" s="2">
        <v>34</v>
      </c>
      <c r="D83">
        <v>1.04</v>
      </c>
      <c r="E83">
        <v>3</v>
      </c>
      <c r="F83">
        <v>3</v>
      </c>
      <c r="G83">
        <v>27</v>
      </c>
      <c r="H83">
        <v>10</v>
      </c>
      <c r="I83">
        <v>0</v>
      </c>
      <c r="J83">
        <v>0</v>
      </c>
      <c r="K83">
        <v>72.2</v>
      </c>
      <c r="L83">
        <v>87</v>
      </c>
      <c r="M83">
        <v>14</v>
      </c>
      <c r="N83">
        <v>50</v>
      </c>
      <c r="O83">
        <v>48</v>
      </c>
      <c r="P83">
        <v>21</v>
      </c>
      <c r="Q83">
        <v>46</v>
      </c>
      <c r="R83" s="2">
        <v>2</v>
      </c>
      <c r="S83" s="2">
        <v>1</v>
      </c>
      <c r="T83" s="6">
        <f t="shared" si="21"/>
        <v>-1.894188034188034</v>
      </c>
      <c r="U83" s="4">
        <f t="shared" si="22"/>
        <v>5.992968250585979</v>
      </c>
      <c r="V83" s="4">
        <f t="shared" si="23"/>
        <v>6.036117621990197</v>
      </c>
      <c r="W83" s="4">
        <f t="shared" si="24"/>
        <v>5.753249520562539</v>
      </c>
      <c r="X83" s="4">
        <f t="shared" si="25"/>
        <v>5.9370850202429155</v>
      </c>
      <c r="Y83" s="4">
        <f t="shared" si="26"/>
        <v>5.315139090134242</v>
      </c>
      <c r="Z83" s="4">
        <f t="shared" si="27"/>
        <v>4.376072938418922</v>
      </c>
      <c r="AA83" s="4">
        <f t="shared" si="28"/>
        <v>0.11764705882352941</v>
      </c>
      <c r="AB83" s="5">
        <f t="shared" si="29"/>
        <v>-0.36</v>
      </c>
      <c r="AC83" s="7">
        <f t="shared" si="31"/>
        <v>0.3165599902863784</v>
      </c>
      <c r="AD83" s="6">
        <f t="shared" si="30"/>
        <v>-11.440632478632468</v>
      </c>
    </row>
    <row r="84" spans="1:30" ht="12.75">
      <c r="A84" s="1" t="s">
        <v>76</v>
      </c>
      <c r="B84" s="1" t="s">
        <v>13</v>
      </c>
      <c r="C84" s="2">
        <v>33</v>
      </c>
      <c r="D84" s="1">
        <v>0.94</v>
      </c>
      <c r="E84" s="1">
        <v>2</v>
      </c>
      <c r="F84" s="1">
        <v>6</v>
      </c>
      <c r="G84" s="1">
        <v>50</v>
      </c>
      <c r="H84" s="1">
        <v>10</v>
      </c>
      <c r="I84" s="1">
        <v>2</v>
      </c>
      <c r="J84" s="1">
        <v>3</v>
      </c>
      <c r="K84" s="1">
        <v>105</v>
      </c>
      <c r="L84" s="1">
        <v>123</v>
      </c>
      <c r="M84" s="1">
        <v>15</v>
      </c>
      <c r="N84" s="1">
        <v>61</v>
      </c>
      <c r="O84" s="1">
        <v>52</v>
      </c>
      <c r="P84" s="1">
        <v>31</v>
      </c>
      <c r="Q84" s="1">
        <v>73</v>
      </c>
      <c r="R84" s="2">
        <v>25</v>
      </c>
      <c r="S84" s="2">
        <v>13</v>
      </c>
      <c r="T84" s="6">
        <f t="shared" si="21"/>
        <v>-2.5460992907801603</v>
      </c>
      <c r="U84" s="4">
        <f t="shared" si="22"/>
        <v>5.562310030395137</v>
      </c>
      <c r="V84" s="4">
        <f t="shared" si="23"/>
        <v>6.01823708206687</v>
      </c>
      <c r="W84" s="4">
        <f t="shared" si="24"/>
        <v>4.741641337386018</v>
      </c>
      <c r="X84" s="4">
        <f t="shared" si="25"/>
        <v>5.96623951367781</v>
      </c>
      <c r="Y84" s="4">
        <f t="shared" si="26"/>
        <v>5.063279635258359</v>
      </c>
      <c r="Z84" s="4">
        <f t="shared" si="27"/>
        <v>4.319735610942249</v>
      </c>
      <c r="AA84" s="4">
        <f t="shared" si="28"/>
        <v>0.625</v>
      </c>
      <c r="AB84" s="5">
        <f t="shared" si="29"/>
        <v>-5</v>
      </c>
      <c r="AC84" s="7">
        <f t="shared" si="31"/>
        <v>0.32618544246451225</v>
      </c>
      <c r="AD84" s="6">
        <f t="shared" si="30"/>
        <v>-16.429432624113478</v>
      </c>
    </row>
    <row r="85" spans="1:30" ht="12.75">
      <c r="A85" s="1" t="s">
        <v>34</v>
      </c>
      <c r="B85" s="1" t="s">
        <v>10</v>
      </c>
      <c r="C85" s="2">
        <v>30</v>
      </c>
      <c r="D85" s="1">
        <v>1.05</v>
      </c>
      <c r="E85" s="1">
        <v>2</v>
      </c>
      <c r="F85" s="1">
        <v>5</v>
      </c>
      <c r="G85" s="1">
        <v>45</v>
      </c>
      <c r="H85" s="1">
        <v>6</v>
      </c>
      <c r="I85" s="1">
        <v>0</v>
      </c>
      <c r="J85" s="1">
        <v>0</v>
      </c>
      <c r="K85" s="1">
        <v>81.2</v>
      </c>
      <c r="L85" s="1">
        <v>73</v>
      </c>
      <c r="M85" s="1">
        <v>11</v>
      </c>
      <c r="N85" s="1">
        <v>56</v>
      </c>
      <c r="O85" s="1">
        <v>50</v>
      </c>
      <c r="P85" s="1">
        <v>76</v>
      </c>
      <c r="Q85" s="1">
        <v>62</v>
      </c>
      <c r="R85" s="2">
        <v>18</v>
      </c>
      <c r="S85" s="2">
        <v>8</v>
      </c>
      <c r="T85" s="6">
        <f t="shared" si="21"/>
        <v>-3.1377777777777838</v>
      </c>
      <c r="U85" s="4">
        <f t="shared" si="22"/>
        <v>5.911330049261084</v>
      </c>
      <c r="V85" s="4">
        <f t="shared" si="23"/>
        <v>6.147783251231527</v>
      </c>
      <c r="W85" s="4">
        <f t="shared" si="24"/>
        <v>5.277973258268824</v>
      </c>
      <c r="X85" s="4">
        <f t="shared" si="25"/>
        <v>5.718139338494019</v>
      </c>
      <c r="Y85" s="4">
        <f t="shared" si="26"/>
        <v>6.16904039408867</v>
      </c>
      <c r="Z85" s="4">
        <f t="shared" si="27"/>
        <v>4.226696143560872</v>
      </c>
      <c r="AA85" s="4">
        <f t="shared" si="28"/>
        <v>0.46153846153846156</v>
      </c>
      <c r="AB85" s="5">
        <f t="shared" si="29"/>
        <v>-2.24</v>
      </c>
      <c r="AC85" s="7">
        <f t="shared" si="31"/>
        <v>0.2707612758970059</v>
      </c>
      <c r="AD85" s="6">
        <f t="shared" si="30"/>
        <v>-13.874222222222217</v>
      </c>
    </row>
    <row r="86" spans="1:30" ht="12.75">
      <c r="A86" s="1" t="s">
        <v>53</v>
      </c>
      <c r="B86" s="1" t="s">
        <v>15</v>
      </c>
      <c r="C86" s="2">
        <v>27</v>
      </c>
      <c r="D86" s="1">
        <v>1.18</v>
      </c>
      <c r="E86" s="1">
        <v>1</v>
      </c>
      <c r="F86" s="1">
        <v>9</v>
      </c>
      <c r="G86" s="1">
        <v>66</v>
      </c>
      <c r="H86" s="1">
        <v>0</v>
      </c>
      <c r="I86" s="1">
        <v>35</v>
      </c>
      <c r="J86" s="1">
        <v>9</v>
      </c>
      <c r="K86" s="1">
        <v>63.1</v>
      </c>
      <c r="L86" s="1">
        <v>71</v>
      </c>
      <c r="M86" s="1">
        <v>12</v>
      </c>
      <c r="N86" s="1">
        <v>52</v>
      </c>
      <c r="O86" s="1">
        <v>50</v>
      </c>
      <c r="P86" s="1">
        <v>52</v>
      </c>
      <c r="Q86" s="1">
        <v>52</v>
      </c>
      <c r="R86" s="2">
        <v>7</v>
      </c>
      <c r="S86" s="2">
        <v>2</v>
      </c>
      <c r="T86" s="6">
        <f t="shared" si="21"/>
        <v>-3.199962335216577</v>
      </c>
      <c r="U86" s="4">
        <f t="shared" si="22"/>
        <v>6.285422654382336</v>
      </c>
      <c r="V86" s="4">
        <f t="shared" si="23"/>
        <v>6.25641301136211</v>
      </c>
      <c r="W86" s="4">
        <f t="shared" si="24"/>
        <v>6.043675629213785</v>
      </c>
      <c r="X86" s="4">
        <f t="shared" si="25"/>
        <v>6.174349566198393</v>
      </c>
      <c r="Y86" s="4">
        <f t="shared" si="26"/>
        <v>5.752210669102045</v>
      </c>
      <c r="Z86" s="4">
        <f t="shared" si="27"/>
        <v>4.2084649520535065</v>
      </c>
      <c r="AA86" s="4">
        <f t="shared" si="28"/>
        <v>0.10606060606060606</v>
      </c>
      <c r="AB86" s="5">
        <f t="shared" si="29"/>
        <v>0.2400000000000002</v>
      </c>
      <c r="AC86" s="7">
        <f t="shared" si="31"/>
        <v>0.319018935666317</v>
      </c>
      <c r="AD86" s="6">
        <f t="shared" si="30"/>
        <v>-11.543184557438789</v>
      </c>
    </row>
    <row r="87" spans="1:30" ht="12.75">
      <c r="A87" s="1" t="s">
        <v>99</v>
      </c>
      <c r="B87" s="1" t="s">
        <v>3</v>
      </c>
      <c r="C87" s="2">
        <v>40</v>
      </c>
      <c r="D87" s="3">
        <v>1.01</v>
      </c>
      <c r="E87" s="1">
        <v>3</v>
      </c>
      <c r="F87" s="1">
        <v>5</v>
      </c>
      <c r="G87" s="1">
        <v>63</v>
      </c>
      <c r="H87" s="1">
        <v>0</v>
      </c>
      <c r="I87" s="1">
        <v>0</v>
      </c>
      <c r="J87" s="1">
        <v>4</v>
      </c>
      <c r="K87" s="1">
        <v>56.2</v>
      </c>
      <c r="L87" s="1">
        <v>66</v>
      </c>
      <c r="M87" s="1">
        <v>9</v>
      </c>
      <c r="N87" s="1">
        <v>39</v>
      </c>
      <c r="O87" s="1">
        <v>30</v>
      </c>
      <c r="P87" s="1">
        <v>29</v>
      </c>
      <c r="Q87" s="1">
        <v>44</v>
      </c>
      <c r="R87" s="2">
        <v>30</v>
      </c>
      <c r="S87" s="2">
        <v>12</v>
      </c>
      <c r="T87" s="6">
        <f t="shared" si="21"/>
        <v>-4.772321232123217</v>
      </c>
      <c r="U87" s="4">
        <f t="shared" si="22"/>
        <v>6.183714456854937</v>
      </c>
      <c r="V87" s="4">
        <f t="shared" si="23"/>
        <v>6.564250731122934</v>
      </c>
      <c r="W87" s="4">
        <f t="shared" si="24"/>
        <v>4.756703428349952</v>
      </c>
      <c r="X87" s="4">
        <f t="shared" si="25"/>
        <v>6.341040837179803</v>
      </c>
      <c r="Y87" s="4">
        <f t="shared" si="26"/>
        <v>5.465318417250978</v>
      </c>
      <c r="Z87" s="4">
        <f t="shared" si="27"/>
        <v>4.266171121524963</v>
      </c>
      <c r="AA87" s="4">
        <f t="shared" si="28"/>
        <v>0.47619047619047616</v>
      </c>
      <c r="AB87" s="5">
        <f t="shared" si="29"/>
        <v>-2.4000000000000004</v>
      </c>
      <c r="AC87" s="7">
        <f t="shared" si="31"/>
        <v>0.33239252641645867</v>
      </c>
      <c r="AD87" s="6">
        <f t="shared" si="30"/>
        <v>-12.203210121012098</v>
      </c>
    </row>
    <row r="88" spans="1:30" ht="12.75">
      <c r="A88" s="1" t="s">
        <v>93</v>
      </c>
      <c r="B88" s="1" t="s">
        <v>5</v>
      </c>
      <c r="C88" s="2">
        <v>34</v>
      </c>
      <c r="D88" s="3">
        <v>0.96</v>
      </c>
      <c r="E88" s="1">
        <v>0</v>
      </c>
      <c r="F88" s="1">
        <v>5</v>
      </c>
      <c r="G88" s="1">
        <v>54</v>
      </c>
      <c r="H88" s="1">
        <v>0</v>
      </c>
      <c r="I88" s="1">
        <v>0</v>
      </c>
      <c r="J88" s="1">
        <v>0</v>
      </c>
      <c r="K88" s="1">
        <v>61</v>
      </c>
      <c r="L88" s="1">
        <v>70</v>
      </c>
      <c r="M88" s="1">
        <v>2</v>
      </c>
      <c r="N88" s="1">
        <v>34</v>
      </c>
      <c r="O88" s="1">
        <v>32</v>
      </c>
      <c r="P88" s="1">
        <v>33</v>
      </c>
      <c r="Q88" s="1">
        <v>60</v>
      </c>
      <c r="R88" s="2">
        <v>31</v>
      </c>
      <c r="S88" s="2">
        <v>19</v>
      </c>
      <c r="T88" s="6">
        <f t="shared" si="21"/>
        <v>-5.5638888888889</v>
      </c>
      <c r="U88" s="4">
        <f t="shared" si="22"/>
        <v>5.225409836065574</v>
      </c>
      <c r="V88" s="4">
        <f t="shared" si="23"/>
        <v>6.620901639344263</v>
      </c>
      <c r="W88" s="4">
        <f t="shared" si="24"/>
        <v>4.918032786885246</v>
      </c>
      <c r="X88" s="4">
        <f t="shared" si="25"/>
        <v>5.549840163934427</v>
      </c>
      <c r="Y88" s="4">
        <f t="shared" si="26"/>
        <v>3.707050204918033</v>
      </c>
      <c r="Z88" s="4">
        <f t="shared" si="27"/>
        <v>3.9869069467213114</v>
      </c>
      <c r="AA88" s="4">
        <f t="shared" si="28"/>
        <v>0.5740740740740741</v>
      </c>
      <c r="AB88" s="5">
        <f t="shared" si="29"/>
        <v>-9.08</v>
      </c>
      <c r="AC88" s="7">
        <f t="shared" si="31"/>
        <v>0.37773580713254085</v>
      </c>
      <c r="AD88" s="6">
        <f t="shared" si="30"/>
        <v>-13.629444444444445</v>
      </c>
    </row>
    <row r="89" spans="1:30" ht="12.75">
      <c r="A89" s="1" t="s">
        <v>51</v>
      </c>
      <c r="B89" s="1" t="s">
        <v>14</v>
      </c>
      <c r="C89" s="2">
        <v>22</v>
      </c>
      <c r="D89" s="1">
        <v>0.97</v>
      </c>
      <c r="E89" s="1">
        <v>3</v>
      </c>
      <c r="F89" s="1">
        <v>2</v>
      </c>
      <c r="G89" s="1">
        <v>49</v>
      </c>
      <c r="H89" s="1">
        <v>0</v>
      </c>
      <c r="I89" s="1">
        <v>0</v>
      </c>
      <c r="J89" s="1">
        <v>3</v>
      </c>
      <c r="K89" s="1">
        <v>51.2</v>
      </c>
      <c r="L89" s="1">
        <v>59</v>
      </c>
      <c r="M89" s="1">
        <v>7</v>
      </c>
      <c r="N89" s="1">
        <v>31</v>
      </c>
      <c r="O89" s="1">
        <v>27</v>
      </c>
      <c r="P89" s="1">
        <v>27</v>
      </c>
      <c r="Q89" s="1">
        <v>37</v>
      </c>
      <c r="R89" s="2">
        <v>33</v>
      </c>
      <c r="S89" s="2">
        <v>18</v>
      </c>
      <c r="T89" s="6">
        <f t="shared" si="21"/>
        <v>-6.633310423825889</v>
      </c>
      <c r="U89" s="4">
        <f t="shared" si="22"/>
        <v>5.617751288659794</v>
      </c>
      <c r="V89" s="4">
        <f t="shared" si="23"/>
        <v>6.966011597938143</v>
      </c>
      <c r="W89" s="4">
        <f t="shared" si="24"/>
        <v>4.892880154639175</v>
      </c>
      <c r="X89" s="4">
        <f t="shared" si="25"/>
        <v>6.32715367268041</v>
      </c>
      <c r="Y89" s="4">
        <f t="shared" si="26"/>
        <v>5.495700386597937</v>
      </c>
      <c r="Z89" s="4">
        <f t="shared" si="27"/>
        <v>4.326138192654639</v>
      </c>
      <c r="AA89" s="4">
        <f t="shared" si="28"/>
        <v>0.673469387755102</v>
      </c>
      <c r="AB89" s="5">
        <f t="shared" si="29"/>
        <v>-7.4399999999999995</v>
      </c>
      <c r="AC89" s="7">
        <f t="shared" si="31"/>
        <v>0.3262560859308337</v>
      </c>
      <c r="AD89" s="6">
        <f t="shared" si="30"/>
        <v>-13.403088201603659</v>
      </c>
    </row>
    <row r="90" spans="1:30" ht="12.75">
      <c r="A90" s="1" t="s">
        <v>115</v>
      </c>
      <c r="B90" s="1" t="s">
        <v>0</v>
      </c>
      <c r="C90" s="2">
        <v>34</v>
      </c>
      <c r="D90" s="1">
        <v>0.96</v>
      </c>
      <c r="E90" s="1">
        <v>4</v>
      </c>
      <c r="F90" s="1">
        <v>5</v>
      </c>
      <c r="G90" s="1">
        <v>70</v>
      </c>
      <c r="H90" s="1">
        <v>0</v>
      </c>
      <c r="I90" s="1">
        <v>23</v>
      </c>
      <c r="J90" s="1">
        <v>8</v>
      </c>
      <c r="K90" s="1">
        <v>65.1</v>
      </c>
      <c r="L90" s="1">
        <v>90</v>
      </c>
      <c r="M90" s="1">
        <v>8</v>
      </c>
      <c r="N90" s="1">
        <v>44</v>
      </c>
      <c r="O90" s="1">
        <v>38</v>
      </c>
      <c r="P90" s="1">
        <v>21</v>
      </c>
      <c r="Q90" s="1">
        <v>39</v>
      </c>
      <c r="R90" s="2">
        <v>40</v>
      </c>
      <c r="S90" s="2">
        <v>16</v>
      </c>
      <c r="T90" s="6">
        <f t="shared" si="21"/>
        <v>-7.213333333333349</v>
      </c>
      <c r="U90" s="4">
        <f t="shared" si="22"/>
        <v>6.336405529953917</v>
      </c>
      <c r="V90" s="4">
        <f t="shared" si="23"/>
        <v>6.797235023041476</v>
      </c>
      <c r="W90" s="4">
        <f t="shared" si="24"/>
        <v>5.472350230414747</v>
      </c>
      <c r="X90" s="4">
        <f t="shared" si="25"/>
        <v>6.901157834101383</v>
      </c>
      <c r="Y90" s="4">
        <f t="shared" si="26"/>
        <v>4.917805011520739</v>
      </c>
      <c r="Z90" s="4">
        <f t="shared" si="27"/>
        <v>4.506347321428571</v>
      </c>
      <c r="AA90" s="4">
        <f t="shared" si="28"/>
        <v>0.5714285714285714</v>
      </c>
      <c r="AB90" s="5">
        <f t="shared" si="29"/>
        <v>-3.1999999999999993</v>
      </c>
      <c r="AC90" s="7">
        <f t="shared" si="31"/>
        <v>0.36189988613393825</v>
      </c>
      <c r="AD90" s="6">
        <f t="shared" si="30"/>
        <v>-15.821000000000007</v>
      </c>
    </row>
    <row r="91" spans="1:30" ht="12.75">
      <c r="A91" s="1" t="s">
        <v>111</v>
      </c>
      <c r="B91" s="1" t="s">
        <v>12</v>
      </c>
      <c r="C91" s="2">
        <v>29</v>
      </c>
      <c r="D91" s="1">
        <v>0.95</v>
      </c>
      <c r="E91" s="1">
        <v>2</v>
      </c>
      <c r="F91" s="1">
        <v>2</v>
      </c>
      <c r="G91" s="1">
        <v>43</v>
      </c>
      <c r="H91" s="1">
        <v>0</v>
      </c>
      <c r="I91" s="1">
        <v>0</v>
      </c>
      <c r="J91" s="1">
        <v>0</v>
      </c>
      <c r="K91" s="1">
        <v>51.2</v>
      </c>
      <c r="L91" s="1">
        <v>66</v>
      </c>
      <c r="M91" s="1">
        <v>11</v>
      </c>
      <c r="N91" s="1">
        <v>39</v>
      </c>
      <c r="O91" s="1">
        <v>37</v>
      </c>
      <c r="P91" s="1">
        <v>16</v>
      </c>
      <c r="Q91" s="1">
        <v>38</v>
      </c>
      <c r="R91" s="2">
        <v>16</v>
      </c>
      <c r="S91" s="2">
        <v>5</v>
      </c>
      <c r="T91" s="6">
        <f t="shared" si="21"/>
        <v>-7.930760233918136</v>
      </c>
      <c r="U91" s="4">
        <f t="shared" si="22"/>
        <v>7.2162828947368425</v>
      </c>
      <c r="V91" s="4">
        <f t="shared" si="23"/>
        <v>7.194078947368421</v>
      </c>
      <c r="W91" s="4">
        <f t="shared" si="24"/>
        <v>6.846217105263158</v>
      </c>
      <c r="X91" s="4">
        <f t="shared" si="25"/>
        <v>7.200148026315789</v>
      </c>
      <c r="Y91" s="4">
        <f t="shared" si="26"/>
        <v>6.013150164473683</v>
      </c>
      <c r="Z91" s="4">
        <f t="shared" si="27"/>
        <v>4.389209375</v>
      </c>
      <c r="AA91" s="4">
        <f t="shared" si="28"/>
        <v>0.37209302325581395</v>
      </c>
      <c r="AB91" s="5">
        <f t="shared" si="29"/>
        <v>0.1200000000000001</v>
      </c>
      <c r="AC91" s="7">
        <f t="shared" si="31"/>
        <v>0.3408020621622962</v>
      </c>
      <c r="AD91" s="6">
        <f t="shared" si="30"/>
        <v>-14.700538011695906</v>
      </c>
    </row>
    <row r="92" spans="1:30" ht="12.75">
      <c r="A92" s="1" t="s">
        <v>50</v>
      </c>
      <c r="B92" s="1" t="s">
        <v>14</v>
      </c>
      <c r="C92" s="2">
        <v>33</v>
      </c>
      <c r="D92" s="1">
        <v>0.97</v>
      </c>
      <c r="E92" s="1">
        <v>1</v>
      </c>
      <c r="F92" s="1">
        <v>3</v>
      </c>
      <c r="G92" s="1">
        <v>64</v>
      </c>
      <c r="H92" s="1">
        <v>0</v>
      </c>
      <c r="I92" s="1">
        <v>1</v>
      </c>
      <c r="J92" s="1">
        <v>4</v>
      </c>
      <c r="K92" s="1">
        <v>59.2</v>
      </c>
      <c r="L92" s="1">
        <v>72</v>
      </c>
      <c r="M92" s="1">
        <v>14</v>
      </c>
      <c r="N92" s="1">
        <v>46</v>
      </c>
      <c r="O92" s="1">
        <v>46</v>
      </c>
      <c r="P92" s="1">
        <v>12</v>
      </c>
      <c r="Q92" s="1">
        <v>39</v>
      </c>
      <c r="R92" s="2">
        <v>35</v>
      </c>
      <c r="S92" s="2">
        <v>10</v>
      </c>
      <c r="T92" s="6">
        <f t="shared" si="21"/>
        <v>-8.034455899198173</v>
      </c>
      <c r="U92" s="4">
        <f t="shared" si="22"/>
        <v>7.209529116745611</v>
      </c>
      <c r="V92" s="4">
        <f t="shared" si="23"/>
        <v>7.021454444134856</v>
      </c>
      <c r="W92" s="4">
        <f t="shared" si="24"/>
        <v>7.209529116745611</v>
      </c>
      <c r="X92" s="4">
        <f t="shared" si="25"/>
        <v>6.508787963220952</v>
      </c>
      <c r="Y92" s="4">
        <f t="shared" si="26"/>
        <v>5.985077737531344</v>
      </c>
      <c r="Z92" s="4">
        <f t="shared" si="27"/>
        <v>4.408351748397882</v>
      </c>
      <c r="AA92" s="4">
        <f t="shared" si="28"/>
        <v>0.546875</v>
      </c>
      <c r="AB92" s="5">
        <f t="shared" si="29"/>
        <v>1.200000000000001</v>
      </c>
      <c r="AC92" s="7">
        <f t="shared" si="31"/>
        <v>0.31192186894979135</v>
      </c>
      <c r="AD92" s="6">
        <f t="shared" si="30"/>
        <v>-15.86201145475372</v>
      </c>
    </row>
    <row r="93" spans="1:30" ht="12.75">
      <c r="A93" t="s">
        <v>36</v>
      </c>
      <c r="B93" t="s">
        <v>10</v>
      </c>
      <c r="C93">
        <v>27</v>
      </c>
      <c r="D93">
        <v>1.05</v>
      </c>
      <c r="E93">
        <v>6</v>
      </c>
      <c r="F93">
        <v>7</v>
      </c>
      <c r="G93">
        <v>24</v>
      </c>
      <c r="H93">
        <v>8</v>
      </c>
      <c r="I93">
        <v>0</v>
      </c>
      <c r="J93">
        <v>0</v>
      </c>
      <c r="K93">
        <v>60.2</v>
      </c>
      <c r="L93">
        <v>72</v>
      </c>
      <c r="M93">
        <v>11</v>
      </c>
      <c r="N93">
        <v>50</v>
      </c>
      <c r="O93">
        <v>47</v>
      </c>
      <c r="P93">
        <v>35</v>
      </c>
      <c r="Q93">
        <v>48</v>
      </c>
      <c r="R93" s="2">
        <v>8</v>
      </c>
      <c r="S93" s="2">
        <v>2</v>
      </c>
      <c r="T93" s="6">
        <f t="shared" si="21"/>
        <v>-8.29015873015873</v>
      </c>
      <c r="U93" s="4">
        <f t="shared" si="22"/>
        <v>7.119126720455624</v>
      </c>
      <c r="V93" s="4">
        <f t="shared" si="23"/>
        <v>7.03939250118652</v>
      </c>
      <c r="W93" s="4">
        <f t="shared" si="24"/>
        <v>6.691979117228286</v>
      </c>
      <c r="X93" s="4">
        <f t="shared" si="25"/>
        <v>6.5585837683910775</v>
      </c>
      <c r="Y93" s="4">
        <f t="shared" si="26"/>
        <v>5.713816231608922</v>
      </c>
      <c r="Z93" s="4">
        <f t="shared" si="27"/>
        <v>4.272168448030375</v>
      </c>
      <c r="AA93" s="4">
        <f t="shared" si="28"/>
        <v>0.5</v>
      </c>
      <c r="AB93" s="5">
        <f t="shared" si="29"/>
        <v>0.56</v>
      </c>
      <c r="AC93" s="7">
        <f t="shared" si="31"/>
        <v>0.3337637609157164</v>
      </c>
      <c r="AD93" s="6">
        <f t="shared" si="30"/>
        <v>-16.2499365079365</v>
      </c>
    </row>
    <row r="94" spans="1:30" ht="12.75">
      <c r="A94" s="1" t="s">
        <v>52</v>
      </c>
      <c r="B94" s="1" t="s">
        <v>14</v>
      </c>
      <c r="C94" s="2">
        <v>33</v>
      </c>
      <c r="D94" s="1">
        <v>0.97</v>
      </c>
      <c r="E94" s="1">
        <v>4</v>
      </c>
      <c r="F94" s="1">
        <v>6</v>
      </c>
      <c r="G94" s="1">
        <v>48</v>
      </c>
      <c r="H94" s="1">
        <v>11</v>
      </c>
      <c r="I94" s="1">
        <v>0</v>
      </c>
      <c r="J94" s="1">
        <v>1</v>
      </c>
      <c r="K94" s="1">
        <v>115.1</v>
      </c>
      <c r="L94" s="1">
        <v>136</v>
      </c>
      <c r="M94" s="1">
        <v>22</v>
      </c>
      <c r="N94" s="1">
        <v>80</v>
      </c>
      <c r="O94" s="1">
        <v>78</v>
      </c>
      <c r="P94" s="1">
        <v>32</v>
      </c>
      <c r="Q94" s="1">
        <v>72</v>
      </c>
      <c r="R94" s="2">
        <v>29</v>
      </c>
      <c r="S94" s="2">
        <v>12</v>
      </c>
      <c r="T94" s="6">
        <f t="shared" si="21"/>
        <v>-11.102794959908385</v>
      </c>
      <c r="U94" s="4">
        <f t="shared" si="22"/>
        <v>6.448896969914104</v>
      </c>
      <c r="V94" s="4">
        <f t="shared" si="23"/>
        <v>6.6681594668911846</v>
      </c>
      <c r="W94" s="4">
        <f t="shared" si="24"/>
        <v>6.287674545666252</v>
      </c>
      <c r="X94" s="4">
        <f t="shared" si="25"/>
        <v>6.179065447347443</v>
      </c>
      <c r="Y94" s="4">
        <f t="shared" si="26"/>
        <v>5.638918573718952</v>
      </c>
      <c r="Z94" s="4">
        <f t="shared" si="27"/>
        <v>4.41083398031295</v>
      </c>
      <c r="AA94" s="4">
        <f t="shared" si="28"/>
        <v>0.7837837837837838</v>
      </c>
      <c r="AB94" s="5">
        <f t="shared" si="29"/>
        <v>-2.7200000000000006</v>
      </c>
      <c r="AC94" s="7">
        <f t="shared" si="31"/>
        <v>0.31098089922582123</v>
      </c>
      <c r="AD94" s="6">
        <f t="shared" si="30"/>
        <v>-26.321572737686143</v>
      </c>
    </row>
    <row r="95" spans="1:30" ht="12.75">
      <c r="A95" s="1" t="s">
        <v>47</v>
      </c>
      <c r="B95" s="1" t="s">
        <v>14</v>
      </c>
      <c r="C95" s="2">
        <v>29</v>
      </c>
      <c r="D95" s="1">
        <v>0.97</v>
      </c>
      <c r="E95" s="1">
        <v>5</v>
      </c>
      <c r="F95" s="1">
        <v>3</v>
      </c>
      <c r="G95" s="1">
        <v>70</v>
      </c>
      <c r="H95" s="1">
        <v>0</v>
      </c>
      <c r="I95" s="1">
        <v>0</v>
      </c>
      <c r="J95" s="1">
        <v>7</v>
      </c>
      <c r="K95" s="1">
        <v>77.2</v>
      </c>
      <c r="L95" s="1">
        <v>90</v>
      </c>
      <c r="M95" s="1">
        <v>10</v>
      </c>
      <c r="N95" s="1">
        <v>54</v>
      </c>
      <c r="O95" s="1">
        <v>44</v>
      </c>
      <c r="P95" s="1">
        <v>40</v>
      </c>
      <c r="Q95" s="1">
        <v>46</v>
      </c>
      <c r="R95" s="2">
        <v>23</v>
      </c>
      <c r="S95" s="2">
        <v>14</v>
      </c>
      <c r="T95" s="6">
        <f t="shared" si="21"/>
        <v>-12.76435280641467</v>
      </c>
      <c r="U95" s="4">
        <f t="shared" si="22"/>
        <v>6.490037925324502</v>
      </c>
      <c r="V95" s="4">
        <f t="shared" si="23"/>
        <v>7.2880722183644036</v>
      </c>
      <c r="W95" s="4">
        <f t="shared" si="24"/>
        <v>5.288179050264409</v>
      </c>
      <c r="X95" s="4">
        <f t="shared" si="25"/>
        <v>6.312739704075638</v>
      </c>
      <c r="Y95" s="4">
        <f t="shared" si="26"/>
        <v>5.570516852732226</v>
      </c>
      <c r="Z95" s="4">
        <f t="shared" si="27"/>
        <v>4.453725815928636</v>
      </c>
      <c r="AA95" s="4">
        <f t="shared" si="28"/>
        <v>0.32857142857142857</v>
      </c>
      <c r="AB95" s="5">
        <f t="shared" si="29"/>
        <v>-6.64</v>
      </c>
      <c r="AC95" s="7">
        <f t="shared" si="31"/>
        <v>0.31783364586975177</v>
      </c>
      <c r="AD95" s="6">
        <f t="shared" si="30"/>
        <v>-22.971908361970215</v>
      </c>
    </row>
    <row r="96" spans="1:30" ht="12.75">
      <c r="A96" s="1" t="s">
        <v>86</v>
      </c>
      <c r="B96" s="1" t="s">
        <v>6</v>
      </c>
      <c r="C96" s="2">
        <v>28</v>
      </c>
      <c r="D96" s="3">
        <v>1.04</v>
      </c>
      <c r="E96" s="1">
        <v>4</v>
      </c>
      <c r="F96" s="1">
        <v>8</v>
      </c>
      <c r="G96" s="1">
        <v>47</v>
      </c>
      <c r="H96" s="1">
        <v>9</v>
      </c>
      <c r="I96" s="1">
        <v>11</v>
      </c>
      <c r="J96" s="1">
        <v>4</v>
      </c>
      <c r="K96" s="1">
        <v>78</v>
      </c>
      <c r="L96" s="1">
        <v>98</v>
      </c>
      <c r="M96" s="1">
        <v>15</v>
      </c>
      <c r="N96" s="1">
        <v>69</v>
      </c>
      <c r="O96" s="1">
        <v>60</v>
      </c>
      <c r="P96" s="1">
        <v>31</v>
      </c>
      <c r="Q96" s="1">
        <v>51</v>
      </c>
      <c r="R96" s="2">
        <v>7</v>
      </c>
      <c r="S96" s="2">
        <v>4</v>
      </c>
      <c r="T96" s="6">
        <f t="shared" si="21"/>
        <v>-17.77179487179488</v>
      </c>
      <c r="U96" s="4">
        <f t="shared" si="22"/>
        <v>7.655325443786982</v>
      </c>
      <c r="V96" s="4">
        <f t="shared" si="23"/>
        <v>7.850591715976331</v>
      </c>
      <c r="W96" s="4">
        <f t="shared" si="24"/>
        <v>6.656804733727811</v>
      </c>
      <c r="X96" s="4">
        <f t="shared" si="25"/>
        <v>6.480372781065089</v>
      </c>
      <c r="Y96" s="4">
        <f t="shared" si="26"/>
        <v>5.577084319526627</v>
      </c>
      <c r="Z96" s="4">
        <f t="shared" si="27"/>
        <v>4.410673875739645</v>
      </c>
      <c r="AA96" s="4">
        <f t="shared" si="28"/>
        <v>0.18421052631578946</v>
      </c>
      <c r="AB96" s="5">
        <f t="shared" si="29"/>
        <v>-1.7599999999999998</v>
      </c>
      <c r="AC96" s="7">
        <f t="shared" si="31"/>
        <v>0.3294173678361645</v>
      </c>
      <c r="AD96" s="6">
        <f t="shared" si="30"/>
        <v>-28.0851282051282</v>
      </c>
    </row>
  </sheetData>
  <printOptions gridLines="1"/>
  <pageMargins left="0.01" right="0.01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2004-10-10T14:43:06Z</cp:lastPrinted>
  <dcterms:created xsi:type="dcterms:W3CDTF">2004-10-05T22:03:16Z</dcterms:created>
  <dcterms:modified xsi:type="dcterms:W3CDTF">2004-10-10T14:43:07Z</dcterms:modified>
  <cp:category/>
  <cp:version/>
  <cp:contentType/>
  <cp:contentStatus/>
</cp:coreProperties>
</file>