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L Hitters--2006" sheetId="1" r:id="rId1"/>
  </sheets>
  <definedNames/>
  <calcPr fullCalcOnLoad="1"/>
</workbook>
</file>

<file path=xl/sharedStrings.xml><?xml version="1.0" encoding="utf-8"?>
<sst xmlns="http://schemas.openxmlformats.org/spreadsheetml/2006/main" count="439" uniqueCount="187">
  <si>
    <t>1B</t>
  </si>
  <si>
    <t>SS</t>
  </si>
  <si>
    <t>2B</t>
  </si>
  <si>
    <t>3B</t>
  </si>
  <si>
    <t>C</t>
  </si>
  <si>
    <t>PA</t>
  </si>
  <si>
    <t>PF</t>
  </si>
  <si>
    <t>HOU</t>
  </si>
  <si>
    <t>ATL</t>
  </si>
  <si>
    <t>MIL</t>
  </si>
  <si>
    <t>STL</t>
  </si>
  <si>
    <t>CHN</t>
  </si>
  <si>
    <t>ARI</t>
  </si>
  <si>
    <t>LA</t>
  </si>
  <si>
    <t>SF</t>
  </si>
  <si>
    <t>FLA</t>
  </si>
  <si>
    <t>NYN</t>
  </si>
  <si>
    <t>WAS</t>
  </si>
  <si>
    <t>SD</t>
  </si>
  <si>
    <t>PHI</t>
  </si>
  <si>
    <t>PIT</t>
  </si>
  <si>
    <t>CIN</t>
  </si>
  <si>
    <t>COL</t>
  </si>
  <si>
    <t>AGE</t>
  </si>
  <si>
    <t>Byrnes</t>
  </si>
  <si>
    <t>Counsell</t>
  </si>
  <si>
    <t>Estrada</t>
  </si>
  <si>
    <t>Gonzalez</t>
  </si>
  <si>
    <t>Green</t>
  </si>
  <si>
    <t>Hudson</t>
  </si>
  <si>
    <t>Jackson</t>
  </si>
  <si>
    <t>Diaz</t>
  </si>
  <si>
    <t>Francouer</t>
  </si>
  <si>
    <t>Giles</t>
  </si>
  <si>
    <t>Langerhans</t>
  </si>
  <si>
    <t>LaRoche</t>
  </si>
  <si>
    <t>McCann</t>
  </si>
  <si>
    <t>Renteria</t>
  </si>
  <si>
    <t>Betemit</t>
  </si>
  <si>
    <t>Roberts</t>
  </si>
  <si>
    <t>Lopez</t>
  </si>
  <si>
    <t>Ramirez</t>
  </si>
  <si>
    <t>Anderson</t>
  </si>
  <si>
    <t>Barrett</t>
  </si>
  <si>
    <t>Cedeno</t>
  </si>
  <si>
    <t>Jones</t>
  </si>
  <si>
    <t>Murton</t>
  </si>
  <si>
    <t>Pierre</t>
  </si>
  <si>
    <t>Perez</t>
  </si>
  <si>
    <t>Walker</t>
  </si>
  <si>
    <t>Aurilia</t>
  </si>
  <si>
    <t>Dunn</t>
  </si>
  <si>
    <t>Encarnacion</t>
  </si>
  <si>
    <t>Freel</t>
  </si>
  <si>
    <t>Griffey</t>
  </si>
  <si>
    <t>Hatteberg</t>
  </si>
  <si>
    <t>Kearns</t>
  </si>
  <si>
    <t>Phillips</t>
  </si>
  <si>
    <t>Atkins</t>
  </si>
  <si>
    <t>Barmes</t>
  </si>
  <si>
    <t>Carroll</t>
  </si>
  <si>
    <t>Hawpe</t>
  </si>
  <si>
    <t>Helton</t>
  </si>
  <si>
    <t>Holliday</t>
  </si>
  <si>
    <t>Sullivan</t>
  </si>
  <si>
    <t>Amezaga</t>
  </si>
  <si>
    <t>Cabrera</t>
  </si>
  <si>
    <t>Hermida</t>
  </si>
  <si>
    <t>Jacobs</t>
  </si>
  <si>
    <t>Olivo</t>
  </si>
  <si>
    <t>Uggla</t>
  </si>
  <si>
    <t>Willingham</t>
  </si>
  <si>
    <t>Ausmus</t>
  </si>
  <si>
    <t>Berkman</t>
  </si>
  <si>
    <t>Biggio</t>
  </si>
  <si>
    <t>Burke</t>
  </si>
  <si>
    <t>Ensberg</t>
  </si>
  <si>
    <t>Everett</t>
  </si>
  <si>
    <t>Lamb</t>
  </si>
  <si>
    <t>Lane</t>
  </si>
  <si>
    <t>Taveras</t>
  </si>
  <si>
    <t>Wilson</t>
  </si>
  <si>
    <t>Drew</t>
  </si>
  <si>
    <t>Ethier</t>
  </si>
  <si>
    <t>Furcal</t>
  </si>
  <si>
    <t>Garciaparra</t>
  </si>
  <si>
    <t>Kent</t>
  </si>
  <si>
    <t>Martin</t>
  </si>
  <si>
    <t>Clark</t>
  </si>
  <si>
    <t>Fielder</t>
  </si>
  <si>
    <t>Hall</t>
  </si>
  <si>
    <t>Jenkins</t>
  </si>
  <si>
    <t>Lee</t>
  </si>
  <si>
    <t>Miller</t>
  </si>
  <si>
    <t>Weeks</t>
  </si>
  <si>
    <t>Graffanino</t>
  </si>
  <si>
    <t>Castillo</t>
  </si>
  <si>
    <t>Beltran</t>
  </si>
  <si>
    <t>Chavez</t>
  </si>
  <si>
    <t>Delgado</t>
  </si>
  <si>
    <t>Floyd</t>
  </si>
  <si>
    <t>LoDuca</t>
  </si>
  <si>
    <t>Reyes</t>
  </si>
  <si>
    <t>Valentin</t>
  </si>
  <si>
    <t>Wright</t>
  </si>
  <si>
    <t>Nady</t>
  </si>
  <si>
    <t>Johnson</t>
  </si>
  <si>
    <t>Abreu</t>
  </si>
  <si>
    <t>Bell</t>
  </si>
  <si>
    <t>Burrell</t>
  </si>
  <si>
    <t>Howard</t>
  </si>
  <si>
    <t>Nunez</t>
  </si>
  <si>
    <t>Rollins</t>
  </si>
  <si>
    <t>Rowand</t>
  </si>
  <si>
    <t>Utley</t>
  </si>
  <si>
    <t>Victorino</t>
  </si>
  <si>
    <t>Bautista</t>
  </si>
  <si>
    <t>Bay</t>
  </si>
  <si>
    <t>Burnitz</t>
  </si>
  <si>
    <t>Duffy</t>
  </si>
  <si>
    <t>Paulino</t>
  </si>
  <si>
    <t>Sanchez</t>
  </si>
  <si>
    <t>Casey</t>
  </si>
  <si>
    <t>Barfield</t>
  </si>
  <si>
    <t>Cameron</t>
  </si>
  <si>
    <t>Greene</t>
  </si>
  <si>
    <t>Piazza</t>
  </si>
  <si>
    <t>Alou</t>
  </si>
  <si>
    <t>Bonds</t>
  </si>
  <si>
    <t>Durham</t>
  </si>
  <si>
    <t>Feliz</t>
  </si>
  <si>
    <t>Finley</t>
  </si>
  <si>
    <t>Vizquel</t>
  </si>
  <si>
    <t>Winn</t>
  </si>
  <si>
    <t>Duncan</t>
  </si>
  <si>
    <t>Eckstein</t>
  </si>
  <si>
    <t>Edmonds</t>
  </si>
  <si>
    <t>Miles</t>
  </si>
  <si>
    <t>Molina</t>
  </si>
  <si>
    <t>Pujols</t>
  </si>
  <si>
    <t>Rolen</t>
  </si>
  <si>
    <t>Spiezio</t>
  </si>
  <si>
    <t>Taguchi</t>
  </si>
  <si>
    <t>Luna</t>
  </si>
  <si>
    <t>Clayton</t>
  </si>
  <si>
    <t>Schneider</t>
  </si>
  <si>
    <t>Soriano</t>
  </si>
  <si>
    <t>Vidro</t>
  </si>
  <si>
    <t>Zimmerman</t>
  </si>
  <si>
    <t>POS</t>
  </si>
  <si>
    <t>NAME</t>
  </si>
  <si>
    <t>TEAM</t>
  </si>
  <si>
    <t>RF</t>
  </si>
  <si>
    <t>CF</t>
  </si>
  <si>
    <t>LF</t>
  </si>
  <si>
    <t>Tracy</t>
  </si>
  <si>
    <t>Lofton</t>
  </si>
  <si>
    <t>PADJ</t>
  </si>
  <si>
    <t>G</t>
  </si>
  <si>
    <t>AB</t>
  </si>
  <si>
    <t>H</t>
  </si>
  <si>
    <t>D</t>
  </si>
  <si>
    <t>T</t>
  </si>
  <si>
    <t>HR</t>
  </si>
  <si>
    <t>R</t>
  </si>
  <si>
    <t>RBI</t>
  </si>
  <si>
    <t>W</t>
  </si>
  <si>
    <t>K</t>
  </si>
  <si>
    <t>SB</t>
  </si>
  <si>
    <t>CS</t>
  </si>
  <si>
    <t>Jones A</t>
  </si>
  <si>
    <t>Jones C</t>
  </si>
  <si>
    <t>O</t>
  </si>
  <si>
    <t>BA</t>
  </si>
  <si>
    <t>OBA</t>
  </si>
  <si>
    <t>SLG</t>
  </si>
  <si>
    <t>RC</t>
  </si>
  <si>
    <t>RAR</t>
  </si>
  <si>
    <t>PRAR</t>
  </si>
  <si>
    <t>RG</t>
  </si>
  <si>
    <t>SEC</t>
  </si>
  <si>
    <t>SU</t>
  </si>
  <si>
    <t>PRAA</t>
  </si>
  <si>
    <t>r/tob</t>
  </si>
  <si>
    <t>t/bip</t>
  </si>
  <si>
    <t>sb%</t>
  </si>
  <si>
    <t>sbfrq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</si>
</sst>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="75" zoomScaleNormal="75" workbookViewId="0" topLeftCell="A1">
      <selection activeCell="Z14" sqref="Z14"/>
    </sheetView>
  </sheetViews>
  <sheetFormatPr defaultColWidth="9.140625" defaultRowHeight="12.75"/>
  <cols>
    <col min="1" max="1" width="10.57421875" style="0" customWidth="1"/>
    <col min="2" max="2" width="4.8515625" style="0" customWidth="1"/>
    <col min="3" max="3" width="6.7109375" style="0" customWidth="1"/>
    <col min="4" max="4" width="6.7109375" style="0" hidden="1" customWidth="1"/>
    <col min="5" max="5" width="5.00390625" style="0" customWidth="1"/>
    <col min="6" max="18" width="6.7109375" style="0" hidden="1" customWidth="1"/>
    <col min="19" max="20" width="6.140625" style="0" customWidth="1"/>
    <col min="21" max="27" width="6.7109375" style="0" customWidth="1"/>
    <col min="28" max="28" width="6.140625" style="0" customWidth="1"/>
    <col min="29" max="29" width="4.421875" style="0" customWidth="1"/>
    <col min="30" max="30" width="6.7109375" style="0" customWidth="1"/>
    <col min="31" max="34" width="6.7109375" style="0" hidden="1" customWidth="1"/>
    <col min="35" max="16384" width="6.7109375" style="0" customWidth="1"/>
  </cols>
  <sheetData>
    <row r="1" spans="1:34" ht="12.75">
      <c r="A1" t="s">
        <v>150</v>
      </c>
      <c r="B1" t="s">
        <v>23</v>
      </c>
      <c r="C1" t="s">
        <v>151</v>
      </c>
      <c r="D1" t="s">
        <v>6</v>
      </c>
      <c r="E1" t="s">
        <v>149</v>
      </c>
      <c r="F1" t="s">
        <v>157</v>
      </c>
      <c r="G1" t="s">
        <v>158</v>
      </c>
      <c r="H1" t="s">
        <v>159</v>
      </c>
      <c r="I1" t="s">
        <v>160</v>
      </c>
      <c r="J1" t="s">
        <v>161</v>
      </c>
      <c r="K1" t="s">
        <v>162</v>
      </c>
      <c r="L1" t="s">
        <v>163</v>
      </c>
      <c r="M1" t="s">
        <v>164</v>
      </c>
      <c r="N1" t="s">
        <v>165</v>
      </c>
      <c r="O1" t="s">
        <v>166</v>
      </c>
      <c r="P1" t="s">
        <v>167</v>
      </c>
      <c r="Q1" t="s">
        <v>168</v>
      </c>
      <c r="R1" t="s">
        <v>169</v>
      </c>
      <c r="S1" t="s">
        <v>5</v>
      </c>
      <c r="T1" t="s">
        <v>172</v>
      </c>
      <c r="U1" t="s">
        <v>173</v>
      </c>
      <c r="V1" t="s">
        <v>174</v>
      </c>
      <c r="W1" t="s">
        <v>175</v>
      </c>
      <c r="X1" t="s">
        <v>176</v>
      </c>
      <c r="Y1" t="s">
        <v>177</v>
      </c>
      <c r="Z1" t="s">
        <v>178</v>
      </c>
      <c r="AA1" t="s">
        <v>179</v>
      </c>
      <c r="AB1" t="s">
        <v>180</v>
      </c>
      <c r="AC1" t="s">
        <v>181</v>
      </c>
      <c r="AD1" t="s">
        <v>182</v>
      </c>
      <c r="AE1" t="s">
        <v>183</v>
      </c>
      <c r="AF1" t="s">
        <v>184</v>
      </c>
      <c r="AG1" t="s">
        <v>185</v>
      </c>
      <c r="AH1" t="s">
        <v>186</v>
      </c>
    </row>
    <row r="2" spans="1:34" ht="12.75">
      <c r="A2" t="s">
        <v>139</v>
      </c>
      <c r="B2">
        <v>26</v>
      </c>
      <c r="C2" t="s">
        <v>10</v>
      </c>
      <c r="D2">
        <v>0.99</v>
      </c>
      <c r="E2" t="s">
        <v>0</v>
      </c>
      <c r="F2">
        <v>1.19</v>
      </c>
      <c r="G2">
        <v>143</v>
      </c>
      <c r="H2">
        <v>535</v>
      </c>
      <c r="I2">
        <v>177</v>
      </c>
      <c r="J2">
        <v>33</v>
      </c>
      <c r="K2">
        <v>1</v>
      </c>
      <c r="L2">
        <v>49</v>
      </c>
      <c r="M2">
        <v>119</v>
      </c>
      <c r="N2">
        <v>137</v>
      </c>
      <c r="O2">
        <v>92</v>
      </c>
      <c r="P2">
        <v>50</v>
      </c>
      <c r="Q2">
        <v>7</v>
      </c>
      <c r="R2">
        <v>2</v>
      </c>
      <c r="S2">
        <f aca="true" t="shared" si="0" ref="S2:S33">H2+O2</f>
        <v>627</v>
      </c>
      <c r="T2">
        <f aca="true" t="shared" si="1" ref="T2:T33">H2-I2+R2</f>
        <v>360</v>
      </c>
      <c r="U2" s="1">
        <f aca="true" t="shared" si="2" ref="U2:U33">I2/H2/(D2^0.438)</f>
        <v>0.33230070992755656</v>
      </c>
      <c r="V2" s="1">
        <f aca="true" t="shared" si="3" ref="V2:V33">(I2+O2)/(H2+O2)/(D2^0.438)</f>
        <v>0.4309198737529109</v>
      </c>
      <c r="W2" s="1">
        <f aca="true" t="shared" si="4" ref="W2:W33">(I2+J2+2*K2+3*L2)/H2/(D2^0.438)</f>
        <v>0.6739884455592814</v>
      </c>
      <c r="X2" s="2">
        <f aca="true" t="shared" si="5" ref="X2:X33">(1.5*I2+J2+2*K2+3*L2+O2+0.7*Q2-R2-0.3*(H2-I2))*0.322/D2</f>
        <v>141.48484848484847</v>
      </c>
      <c r="Y2" s="2">
        <f aca="true" t="shared" si="6" ref="Y2:Y33">(AA2-0.73*4.76)*T2/25.5</f>
        <v>92.42884848484846</v>
      </c>
      <c r="Z2" s="2">
        <f aca="true" t="shared" si="7" ref="Z2:Z33">(AA2-0.73*4.76*F2)*T2/25.5</f>
        <v>83.10820848484848</v>
      </c>
      <c r="AA2" s="3">
        <f aca="true" t="shared" si="8" ref="AA2:AA33">X2/T2*25.5</f>
        <v>10.021843434343433</v>
      </c>
      <c r="AB2" s="1">
        <f aca="true" t="shared" si="9" ref="AB2:AB33">W2-U2+(V2-U2)/(1-V2)</f>
        <v>0.5149834795469409</v>
      </c>
      <c r="AC2" s="2">
        <f aca="true" t="shared" si="10" ref="AC2:AC33">((AH2-0.073)*14.95+(AG2-0.713)*8.065+1.31+(AF2-0.0082)*158.7+(AE2-0.324)*15.63)*4.25+50</f>
        <v>46.141992600083405</v>
      </c>
      <c r="AD2" s="2">
        <f aca="true" t="shared" si="11" ref="AD2:AD33">(AA2-4.76*F2)*T2/25.5</f>
        <v>61.51684848484847</v>
      </c>
      <c r="AE2" s="1">
        <f aca="true" t="shared" si="12" ref="AE2:AE33">(M2-L2)/(I2-L2+O2)</f>
        <v>0.3181818181818182</v>
      </c>
      <c r="AF2" s="1">
        <f aca="true" t="shared" si="13" ref="AF2:AF33">K2/(H2-L2-P2)</f>
        <v>0.0022935779816513763</v>
      </c>
      <c r="AG2" s="1">
        <f aca="true" t="shared" si="14" ref="AG2:AG33">(Q2+3)/(Q2+R2+7)</f>
        <v>0.625</v>
      </c>
      <c r="AH2" s="1">
        <f aca="true" t="shared" si="15" ref="AH2:AH33">(Q2+R2)/(I2-L2+O2)</f>
        <v>0.04090909090909091</v>
      </c>
    </row>
    <row r="3" spans="1:34" ht="12.75">
      <c r="A3" t="s">
        <v>110</v>
      </c>
      <c r="B3">
        <v>27</v>
      </c>
      <c r="C3" t="s">
        <v>19</v>
      </c>
      <c r="D3">
        <v>1.03</v>
      </c>
      <c r="E3" t="s">
        <v>0</v>
      </c>
      <c r="F3">
        <v>1.19</v>
      </c>
      <c r="G3">
        <v>159</v>
      </c>
      <c r="H3">
        <v>581</v>
      </c>
      <c r="I3">
        <v>182</v>
      </c>
      <c r="J3">
        <v>25</v>
      </c>
      <c r="K3">
        <v>1</v>
      </c>
      <c r="L3">
        <v>58</v>
      </c>
      <c r="M3">
        <v>104</v>
      </c>
      <c r="N3">
        <v>149</v>
      </c>
      <c r="O3">
        <v>108</v>
      </c>
      <c r="P3">
        <v>181</v>
      </c>
      <c r="Q3">
        <v>0</v>
      </c>
      <c r="R3">
        <v>0</v>
      </c>
      <c r="S3">
        <f t="shared" si="0"/>
        <v>689</v>
      </c>
      <c r="T3">
        <f t="shared" si="1"/>
        <v>399</v>
      </c>
      <c r="U3" s="1">
        <f t="shared" si="2"/>
        <v>0.3092235424912346</v>
      </c>
      <c r="V3" s="1">
        <f t="shared" si="3"/>
        <v>0.4154856909547849</v>
      </c>
      <c r="W3" s="1">
        <f t="shared" si="4"/>
        <v>0.6507286635941915</v>
      </c>
      <c r="X3" s="2">
        <f t="shared" si="5"/>
        <v>144.52485436893204</v>
      </c>
      <c r="Y3" s="2">
        <f t="shared" si="6"/>
        <v>90.15445436893202</v>
      </c>
      <c r="Z3" s="2">
        <f t="shared" si="7"/>
        <v>79.82407836893204</v>
      </c>
      <c r="AA3" s="3">
        <f t="shared" si="8"/>
        <v>9.236550843127235</v>
      </c>
      <c r="AB3" s="1">
        <f t="shared" si="9"/>
        <v>0.523300753509503</v>
      </c>
      <c r="AC3" s="2">
        <f t="shared" si="10"/>
        <v>29.270031628964652</v>
      </c>
      <c r="AD3" s="2">
        <f t="shared" si="11"/>
        <v>55.89365436893204</v>
      </c>
      <c r="AE3" s="1">
        <f t="shared" si="12"/>
        <v>0.19827586206896552</v>
      </c>
      <c r="AF3" s="1">
        <f t="shared" si="13"/>
        <v>0.0029239766081871343</v>
      </c>
      <c r="AG3" s="1">
        <f t="shared" si="14"/>
        <v>0.42857142857142855</v>
      </c>
      <c r="AH3" s="1">
        <f t="shared" si="15"/>
        <v>0</v>
      </c>
    </row>
    <row r="4" spans="1:34" ht="12.75">
      <c r="A4" t="s">
        <v>66</v>
      </c>
      <c r="B4">
        <v>23</v>
      </c>
      <c r="C4" t="s">
        <v>15</v>
      </c>
      <c r="D4">
        <v>0.96</v>
      </c>
      <c r="E4" t="s">
        <v>3</v>
      </c>
      <c r="F4">
        <v>1.01</v>
      </c>
      <c r="G4">
        <v>158</v>
      </c>
      <c r="H4">
        <v>576</v>
      </c>
      <c r="I4">
        <v>195</v>
      </c>
      <c r="J4">
        <v>50</v>
      </c>
      <c r="K4">
        <v>2</v>
      </c>
      <c r="L4">
        <v>26</v>
      </c>
      <c r="M4">
        <v>112</v>
      </c>
      <c r="N4">
        <v>114</v>
      </c>
      <c r="O4">
        <v>86</v>
      </c>
      <c r="P4">
        <v>108</v>
      </c>
      <c r="Q4">
        <v>9</v>
      </c>
      <c r="R4">
        <v>6</v>
      </c>
      <c r="S4">
        <f t="shared" si="0"/>
        <v>662</v>
      </c>
      <c r="T4">
        <f t="shared" si="1"/>
        <v>387</v>
      </c>
      <c r="U4" s="1">
        <f t="shared" si="2"/>
        <v>0.34464924215622206</v>
      </c>
      <c r="V4" s="1">
        <f t="shared" si="3"/>
        <v>0.4321291171929466</v>
      </c>
      <c r="W4" s="1">
        <f t="shared" si="4"/>
        <v>0.5779502676158186</v>
      </c>
      <c r="X4" s="2">
        <f t="shared" si="5"/>
        <v>132.99270833333333</v>
      </c>
      <c r="Y4" s="2">
        <f t="shared" si="6"/>
        <v>80.25750833333332</v>
      </c>
      <c r="Z4" s="2">
        <f t="shared" si="7"/>
        <v>79.73015633333333</v>
      </c>
      <c r="AA4" s="3">
        <f t="shared" si="8"/>
        <v>8.763085432816537</v>
      </c>
      <c r="AB4" s="1">
        <f t="shared" si="9"/>
        <v>0.38734990819910436</v>
      </c>
      <c r="AC4" s="2">
        <f t="shared" si="10"/>
        <v>47.32565069055944</v>
      </c>
      <c r="AD4" s="2">
        <f t="shared" si="11"/>
        <v>60.03030833333332</v>
      </c>
      <c r="AE4" s="1">
        <f t="shared" si="12"/>
        <v>0.33725490196078434</v>
      </c>
      <c r="AF4" s="1">
        <f t="shared" si="13"/>
        <v>0.004524886877828055</v>
      </c>
      <c r="AG4" s="1">
        <f t="shared" si="14"/>
        <v>0.5454545454545454</v>
      </c>
      <c r="AH4" s="1">
        <f t="shared" si="15"/>
        <v>0.058823529411764705</v>
      </c>
    </row>
    <row r="5" spans="1:34" ht="12.75">
      <c r="A5" t="s">
        <v>97</v>
      </c>
      <c r="B5">
        <v>29</v>
      </c>
      <c r="C5" t="s">
        <v>16</v>
      </c>
      <c r="D5">
        <v>0.97</v>
      </c>
      <c r="E5" t="s">
        <v>153</v>
      </c>
      <c r="F5">
        <v>1.02</v>
      </c>
      <c r="G5">
        <v>140</v>
      </c>
      <c r="H5">
        <v>510</v>
      </c>
      <c r="I5">
        <v>140</v>
      </c>
      <c r="J5">
        <v>38</v>
      </c>
      <c r="K5">
        <v>1</v>
      </c>
      <c r="L5">
        <v>41</v>
      </c>
      <c r="M5">
        <v>127</v>
      </c>
      <c r="N5">
        <v>116</v>
      </c>
      <c r="O5">
        <v>95</v>
      </c>
      <c r="P5">
        <v>99</v>
      </c>
      <c r="Q5">
        <v>18</v>
      </c>
      <c r="R5">
        <v>3</v>
      </c>
      <c r="S5">
        <f t="shared" si="0"/>
        <v>605</v>
      </c>
      <c r="T5">
        <f t="shared" si="1"/>
        <v>373</v>
      </c>
      <c r="U5" s="1">
        <f t="shared" si="2"/>
        <v>0.27819661412130103</v>
      </c>
      <c r="V5" s="1">
        <f t="shared" si="3"/>
        <v>0.39364656673480436</v>
      </c>
      <c r="W5" s="1">
        <f t="shared" si="4"/>
        <v>0.6020969577053873</v>
      </c>
      <c r="X5" s="2">
        <f t="shared" si="5"/>
        <v>121.69608247422681</v>
      </c>
      <c r="Y5" s="2">
        <f t="shared" si="6"/>
        <v>70.86861580756013</v>
      </c>
      <c r="Z5" s="2">
        <f t="shared" si="7"/>
        <v>69.85206647422682</v>
      </c>
      <c r="AA5" s="3">
        <f t="shared" si="8"/>
        <v>8.31970537022194</v>
      </c>
      <c r="AB5" s="1">
        <f t="shared" si="9"/>
        <v>0.514300770595456</v>
      </c>
      <c r="AC5" s="2">
        <f t="shared" si="10"/>
        <v>63.292197042003345</v>
      </c>
      <c r="AD5" s="2">
        <f t="shared" si="11"/>
        <v>50.6768824742268</v>
      </c>
      <c r="AE5" s="1">
        <f t="shared" si="12"/>
        <v>0.44329896907216493</v>
      </c>
      <c r="AF5" s="1">
        <f t="shared" si="13"/>
        <v>0.002702702702702703</v>
      </c>
      <c r="AG5" s="1">
        <f t="shared" si="14"/>
        <v>0.75</v>
      </c>
      <c r="AH5" s="1">
        <f t="shared" si="15"/>
        <v>0.10824742268041238</v>
      </c>
    </row>
    <row r="6" spans="1:34" ht="12.75">
      <c r="A6" t="s">
        <v>73</v>
      </c>
      <c r="B6">
        <v>30</v>
      </c>
      <c r="C6" t="s">
        <v>7</v>
      </c>
      <c r="D6">
        <v>1.01</v>
      </c>
      <c r="E6" t="s">
        <v>0</v>
      </c>
      <c r="F6">
        <v>1.19</v>
      </c>
      <c r="G6">
        <v>152</v>
      </c>
      <c r="H6">
        <v>536</v>
      </c>
      <c r="I6">
        <v>169</v>
      </c>
      <c r="J6">
        <v>29</v>
      </c>
      <c r="K6">
        <v>0</v>
      </c>
      <c r="L6">
        <v>45</v>
      </c>
      <c r="M6">
        <v>95</v>
      </c>
      <c r="N6">
        <v>136</v>
      </c>
      <c r="O6">
        <v>98</v>
      </c>
      <c r="P6">
        <v>106</v>
      </c>
      <c r="Q6">
        <v>3</v>
      </c>
      <c r="R6">
        <v>2</v>
      </c>
      <c r="S6">
        <f t="shared" si="0"/>
        <v>634</v>
      </c>
      <c r="T6">
        <f t="shared" si="1"/>
        <v>369</v>
      </c>
      <c r="U6" s="1">
        <f t="shared" si="2"/>
        <v>0.31392734943783596</v>
      </c>
      <c r="V6" s="1">
        <f t="shared" si="3"/>
        <v>0.4193042281816174</v>
      </c>
      <c r="W6" s="1">
        <f t="shared" si="4"/>
        <v>0.6185669074721857</v>
      </c>
      <c r="X6" s="2">
        <f t="shared" si="5"/>
        <v>129.27821782178216</v>
      </c>
      <c r="Y6" s="2">
        <f t="shared" si="6"/>
        <v>78.99581782178217</v>
      </c>
      <c r="Z6" s="2">
        <f t="shared" si="7"/>
        <v>69.44216182178218</v>
      </c>
      <c r="AA6" s="3">
        <f t="shared" si="8"/>
        <v>8.933860581180069</v>
      </c>
      <c r="AB6" s="1">
        <f t="shared" si="9"/>
        <v>0.48610614322026513</v>
      </c>
      <c r="AC6" s="2">
        <f t="shared" si="10"/>
        <v>32.967389673423426</v>
      </c>
      <c r="AD6" s="2">
        <f t="shared" si="11"/>
        <v>47.31101782178218</v>
      </c>
      <c r="AE6" s="1">
        <f t="shared" si="12"/>
        <v>0.22522522522522523</v>
      </c>
      <c r="AF6" s="1">
        <f t="shared" si="13"/>
        <v>0</v>
      </c>
      <c r="AG6" s="1">
        <f t="shared" si="14"/>
        <v>0.5</v>
      </c>
      <c r="AH6" s="1">
        <f t="shared" si="15"/>
        <v>0.02252252252252252</v>
      </c>
    </row>
    <row r="7" spans="1:34" ht="12.75">
      <c r="A7" t="s">
        <v>102</v>
      </c>
      <c r="B7">
        <v>23</v>
      </c>
      <c r="C7" t="s">
        <v>16</v>
      </c>
      <c r="D7">
        <v>0.97</v>
      </c>
      <c r="E7" t="s">
        <v>1</v>
      </c>
      <c r="F7">
        <v>0.86</v>
      </c>
      <c r="G7">
        <v>153</v>
      </c>
      <c r="H7">
        <v>647</v>
      </c>
      <c r="I7">
        <v>194</v>
      </c>
      <c r="J7">
        <v>30</v>
      </c>
      <c r="K7">
        <v>17</v>
      </c>
      <c r="L7">
        <v>19</v>
      </c>
      <c r="M7">
        <v>122</v>
      </c>
      <c r="N7">
        <v>81</v>
      </c>
      <c r="O7">
        <v>53</v>
      </c>
      <c r="P7">
        <v>81</v>
      </c>
      <c r="Q7">
        <v>64</v>
      </c>
      <c r="R7">
        <v>17</v>
      </c>
      <c r="S7">
        <f t="shared" si="0"/>
        <v>700</v>
      </c>
      <c r="T7">
        <f t="shared" si="1"/>
        <v>470</v>
      </c>
      <c r="U7" s="1">
        <f t="shared" si="2"/>
        <v>0.30387252154075434</v>
      </c>
      <c r="V7" s="1">
        <f t="shared" si="3"/>
        <v>0.3575961987842887</v>
      </c>
      <c r="W7" s="1">
        <f t="shared" si="4"/>
        <v>0.49340125920277117</v>
      </c>
      <c r="X7" s="2">
        <f t="shared" si="5"/>
        <v>118.4760824742268</v>
      </c>
      <c r="Y7" s="2">
        <f t="shared" si="6"/>
        <v>54.430749140893475</v>
      </c>
      <c r="Z7" s="2">
        <f t="shared" si="7"/>
        <v>63.39709580756014</v>
      </c>
      <c r="AA7" s="3">
        <f t="shared" si="8"/>
        <v>6.4279576661548585</v>
      </c>
      <c r="AB7" s="1">
        <f t="shared" si="9"/>
        <v>0.2731578773742438</v>
      </c>
      <c r="AC7" s="2">
        <f t="shared" si="10"/>
        <v>99.07697484598461</v>
      </c>
      <c r="AD7" s="2">
        <f t="shared" si="11"/>
        <v>43.025415807560144</v>
      </c>
      <c r="AE7" s="1">
        <f t="shared" si="12"/>
        <v>0.4517543859649123</v>
      </c>
      <c r="AF7" s="1">
        <f t="shared" si="13"/>
        <v>0.031078610603290677</v>
      </c>
      <c r="AG7" s="1">
        <f t="shared" si="14"/>
        <v>0.7613636363636364</v>
      </c>
      <c r="AH7" s="1">
        <f t="shared" si="15"/>
        <v>0.35526315789473684</v>
      </c>
    </row>
    <row r="8" spans="1:34" ht="12.75">
      <c r="A8" t="s">
        <v>104</v>
      </c>
      <c r="B8">
        <v>24</v>
      </c>
      <c r="C8" t="s">
        <v>16</v>
      </c>
      <c r="D8">
        <v>0.97</v>
      </c>
      <c r="E8" t="s">
        <v>3</v>
      </c>
      <c r="F8">
        <v>1.01</v>
      </c>
      <c r="G8">
        <v>154</v>
      </c>
      <c r="H8">
        <v>582</v>
      </c>
      <c r="I8">
        <v>181</v>
      </c>
      <c r="J8">
        <v>40</v>
      </c>
      <c r="K8">
        <v>5</v>
      </c>
      <c r="L8">
        <v>26</v>
      </c>
      <c r="M8">
        <v>96</v>
      </c>
      <c r="N8">
        <v>116</v>
      </c>
      <c r="O8">
        <v>66</v>
      </c>
      <c r="P8">
        <v>113</v>
      </c>
      <c r="Q8">
        <v>20</v>
      </c>
      <c r="R8">
        <v>5</v>
      </c>
      <c r="S8">
        <f t="shared" si="0"/>
        <v>648</v>
      </c>
      <c r="T8">
        <f t="shared" si="1"/>
        <v>406</v>
      </c>
      <c r="U8" s="1">
        <f t="shared" si="2"/>
        <v>0.3151734100335947</v>
      </c>
      <c r="V8" s="1">
        <f t="shared" si="3"/>
        <v>0.38629219004475635</v>
      </c>
      <c r="W8" s="1">
        <f t="shared" si="4"/>
        <v>0.5380584734827667</v>
      </c>
      <c r="X8" s="2">
        <f t="shared" si="5"/>
        <v>117.579793814433</v>
      </c>
      <c r="Y8" s="2">
        <f t="shared" si="6"/>
        <v>62.255527147766344</v>
      </c>
      <c r="Z8" s="2">
        <f t="shared" si="7"/>
        <v>61.702284481099674</v>
      </c>
      <c r="AA8" s="3">
        <f t="shared" si="8"/>
        <v>7.384937788837541</v>
      </c>
      <c r="AB8" s="1">
        <f t="shared" si="9"/>
        <v>0.3387688421098153</v>
      </c>
      <c r="AC8" s="2">
        <f t="shared" si="10"/>
        <v>59.913615202997484</v>
      </c>
      <c r="AD8" s="2">
        <f t="shared" si="11"/>
        <v>41.03526048109968</v>
      </c>
      <c r="AE8" s="1">
        <f t="shared" si="12"/>
        <v>0.3167420814479638</v>
      </c>
      <c r="AF8" s="1">
        <f t="shared" si="13"/>
        <v>0.011286681715575621</v>
      </c>
      <c r="AG8" s="1">
        <f t="shared" si="14"/>
        <v>0.71875</v>
      </c>
      <c r="AH8" s="1">
        <f t="shared" si="15"/>
        <v>0.11312217194570136</v>
      </c>
    </row>
    <row r="9" spans="1:34" ht="12.75">
      <c r="A9" t="s">
        <v>114</v>
      </c>
      <c r="B9">
        <v>28</v>
      </c>
      <c r="C9" t="s">
        <v>19</v>
      </c>
      <c r="D9">
        <v>1.03</v>
      </c>
      <c r="E9" t="s">
        <v>2</v>
      </c>
      <c r="F9">
        <v>0.93</v>
      </c>
      <c r="G9">
        <v>160</v>
      </c>
      <c r="H9">
        <v>658</v>
      </c>
      <c r="I9">
        <v>203</v>
      </c>
      <c r="J9">
        <v>40</v>
      </c>
      <c r="K9">
        <v>4</v>
      </c>
      <c r="L9">
        <v>32</v>
      </c>
      <c r="M9">
        <v>131</v>
      </c>
      <c r="N9">
        <v>102</v>
      </c>
      <c r="O9">
        <v>63</v>
      </c>
      <c r="P9">
        <v>132</v>
      </c>
      <c r="Q9">
        <v>15</v>
      </c>
      <c r="R9">
        <v>4</v>
      </c>
      <c r="S9">
        <f t="shared" si="0"/>
        <v>721</v>
      </c>
      <c r="T9">
        <f t="shared" si="1"/>
        <v>459</v>
      </c>
      <c r="U9" s="1">
        <f t="shared" si="2"/>
        <v>0.3045421713487732</v>
      </c>
      <c r="V9" s="1">
        <f t="shared" si="3"/>
        <v>0.36418635288176027</v>
      </c>
      <c r="W9" s="1">
        <f t="shared" si="4"/>
        <v>0.5205720860001197</v>
      </c>
      <c r="X9" s="2">
        <f t="shared" si="5"/>
        <v>119.26504854368932</v>
      </c>
      <c r="Y9" s="2">
        <f t="shared" si="6"/>
        <v>56.71864854368932</v>
      </c>
      <c r="Z9" s="2">
        <f t="shared" si="7"/>
        <v>61.09689654368931</v>
      </c>
      <c r="AA9" s="3">
        <f t="shared" si="8"/>
        <v>6.625836030204962</v>
      </c>
      <c r="AB9" s="1">
        <f t="shared" si="9"/>
        <v>0.3098375606547285</v>
      </c>
      <c r="AC9" s="2">
        <f t="shared" si="10"/>
        <v>61.891108906320284</v>
      </c>
      <c r="AD9" s="2">
        <f t="shared" si="11"/>
        <v>39.58264854368931</v>
      </c>
      <c r="AE9" s="1">
        <f t="shared" si="12"/>
        <v>0.4230769230769231</v>
      </c>
      <c r="AF9" s="1">
        <f t="shared" si="13"/>
        <v>0.008097165991902834</v>
      </c>
      <c r="AG9" s="1">
        <f t="shared" si="14"/>
        <v>0.6923076923076923</v>
      </c>
      <c r="AH9" s="1">
        <f t="shared" si="15"/>
        <v>0.0811965811965812</v>
      </c>
    </row>
    <row r="10" spans="1:34" ht="12.75">
      <c r="A10" t="s">
        <v>41</v>
      </c>
      <c r="B10">
        <v>23</v>
      </c>
      <c r="C10" t="s">
        <v>15</v>
      </c>
      <c r="D10">
        <v>0.96</v>
      </c>
      <c r="E10" t="s">
        <v>1</v>
      </c>
      <c r="F10">
        <v>0.86</v>
      </c>
      <c r="G10">
        <v>158</v>
      </c>
      <c r="H10">
        <v>633</v>
      </c>
      <c r="I10">
        <v>185</v>
      </c>
      <c r="J10">
        <v>46</v>
      </c>
      <c r="K10">
        <v>11</v>
      </c>
      <c r="L10">
        <v>17</v>
      </c>
      <c r="M10">
        <v>119</v>
      </c>
      <c r="N10">
        <v>59</v>
      </c>
      <c r="O10">
        <v>56</v>
      </c>
      <c r="P10">
        <v>128</v>
      </c>
      <c r="Q10">
        <v>51</v>
      </c>
      <c r="R10">
        <v>15</v>
      </c>
      <c r="S10">
        <f t="shared" si="0"/>
        <v>689</v>
      </c>
      <c r="T10">
        <f t="shared" si="1"/>
        <v>463</v>
      </c>
      <c r="U10" s="1">
        <f t="shared" si="2"/>
        <v>0.2975316826197352</v>
      </c>
      <c r="V10" s="1">
        <f t="shared" si="3"/>
        <v>0.3560926589941433</v>
      </c>
      <c r="W10" s="1">
        <f t="shared" si="4"/>
        <v>0.4889169271156731</v>
      </c>
      <c r="X10" s="2">
        <f t="shared" si="5"/>
        <v>113.63916666666667</v>
      </c>
      <c r="Y10" s="2">
        <f t="shared" si="6"/>
        <v>50.547700000000006</v>
      </c>
      <c r="Z10" s="2">
        <f t="shared" si="7"/>
        <v>59.380505333333346</v>
      </c>
      <c r="AA10" s="3">
        <f t="shared" si="8"/>
        <v>6.258744600431966</v>
      </c>
      <c r="AB10" s="1">
        <f t="shared" si="9"/>
        <v>0.2823315230131685</v>
      </c>
      <c r="AC10" s="2">
        <f t="shared" si="10"/>
        <v>88.96456255746527</v>
      </c>
      <c r="AD10" s="2">
        <f t="shared" si="11"/>
        <v>39.312233333333346</v>
      </c>
      <c r="AE10" s="1">
        <f t="shared" si="12"/>
        <v>0.45535714285714285</v>
      </c>
      <c r="AF10" s="1">
        <f t="shared" si="13"/>
        <v>0.022540983606557378</v>
      </c>
      <c r="AG10" s="1">
        <f t="shared" si="14"/>
        <v>0.7397260273972602</v>
      </c>
      <c r="AH10" s="1">
        <f t="shared" si="15"/>
        <v>0.29464285714285715</v>
      </c>
    </row>
    <row r="11" spans="1:34" ht="12.75">
      <c r="A11" t="s">
        <v>84</v>
      </c>
      <c r="B11">
        <v>29</v>
      </c>
      <c r="C11" t="s">
        <v>13</v>
      </c>
      <c r="D11">
        <v>0.96</v>
      </c>
      <c r="E11" t="s">
        <v>1</v>
      </c>
      <c r="F11">
        <v>0.86</v>
      </c>
      <c r="G11">
        <v>159</v>
      </c>
      <c r="H11">
        <v>654</v>
      </c>
      <c r="I11">
        <v>196</v>
      </c>
      <c r="J11">
        <v>32</v>
      </c>
      <c r="K11">
        <v>9</v>
      </c>
      <c r="L11">
        <v>15</v>
      </c>
      <c r="M11">
        <v>113</v>
      </c>
      <c r="N11">
        <v>63</v>
      </c>
      <c r="O11">
        <v>73</v>
      </c>
      <c r="P11">
        <v>98</v>
      </c>
      <c r="Q11">
        <v>37</v>
      </c>
      <c r="R11">
        <v>13</v>
      </c>
      <c r="S11">
        <f t="shared" si="0"/>
        <v>727</v>
      </c>
      <c r="T11">
        <f t="shared" si="1"/>
        <v>471</v>
      </c>
      <c r="U11" s="1">
        <f t="shared" si="2"/>
        <v>0.3051009240372371</v>
      </c>
      <c r="V11" s="1">
        <f t="shared" si="3"/>
        <v>0.3766891135093547</v>
      </c>
      <c r="W11" s="1">
        <f t="shared" si="4"/>
        <v>0.45298147395324484</v>
      </c>
      <c r="X11" s="2">
        <f t="shared" si="5"/>
        <v>113.203125</v>
      </c>
      <c r="Y11" s="2">
        <f t="shared" si="6"/>
        <v>49.02152500000002</v>
      </c>
      <c r="Z11" s="2">
        <f t="shared" si="7"/>
        <v>58.00694900000001</v>
      </c>
      <c r="AA11" s="3">
        <f t="shared" si="8"/>
        <v>6.128831608280255</v>
      </c>
      <c r="AB11" s="1">
        <f t="shared" si="9"/>
        <v>0.2627320486202454</v>
      </c>
      <c r="AC11" s="2">
        <f t="shared" si="10"/>
        <v>72.8479611350624</v>
      </c>
      <c r="AD11" s="2">
        <f t="shared" si="11"/>
        <v>37.591925000000025</v>
      </c>
      <c r="AE11" s="1">
        <f t="shared" si="12"/>
        <v>0.3858267716535433</v>
      </c>
      <c r="AF11" s="1">
        <f t="shared" si="13"/>
        <v>0.0166358595194085</v>
      </c>
      <c r="AG11" s="1">
        <f t="shared" si="14"/>
        <v>0.7017543859649122</v>
      </c>
      <c r="AH11" s="1">
        <f t="shared" si="15"/>
        <v>0.1968503937007874</v>
      </c>
    </row>
    <row r="12" spans="1:34" ht="12.75">
      <c r="A12" t="s">
        <v>58</v>
      </c>
      <c r="B12">
        <v>27</v>
      </c>
      <c r="C12" t="s">
        <v>22</v>
      </c>
      <c r="D12">
        <v>1.12</v>
      </c>
      <c r="E12" t="s">
        <v>3</v>
      </c>
      <c r="F12">
        <v>1.01</v>
      </c>
      <c r="G12">
        <v>157</v>
      </c>
      <c r="H12">
        <v>602</v>
      </c>
      <c r="I12">
        <v>198</v>
      </c>
      <c r="J12">
        <v>48</v>
      </c>
      <c r="K12">
        <v>1</v>
      </c>
      <c r="L12">
        <v>29</v>
      </c>
      <c r="M12">
        <v>117</v>
      </c>
      <c r="N12">
        <v>120</v>
      </c>
      <c r="O12">
        <v>79</v>
      </c>
      <c r="P12">
        <v>76</v>
      </c>
      <c r="Q12">
        <v>4</v>
      </c>
      <c r="R12">
        <v>0</v>
      </c>
      <c r="S12">
        <f t="shared" si="0"/>
        <v>681</v>
      </c>
      <c r="T12">
        <f t="shared" si="1"/>
        <v>404</v>
      </c>
      <c r="U12" s="1">
        <f t="shared" si="2"/>
        <v>0.3129761220354317</v>
      </c>
      <c r="V12" s="1">
        <f t="shared" si="3"/>
        <v>0.38705721127498466</v>
      </c>
      <c r="W12" s="1">
        <f t="shared" si="4"/>
        <v>0.52953030748419</v>
      </c>
      <c r="X12" s="2">
        <f t="shared" si="5"/>
        <v>113.44749999999998</v>
      </c>
      <c r="Y12" s="2">
        <f t="shared" si="6"/>
        <v>58.39576666666664</v>
      </c>
      <c r="Z12" s="2">
        <f t="shared" si="7"/>
        <v>57.84524933333331</v>
      </c>
      <c r="AA12" s="3">
        <f t="shared" si="8"/>
        <v>7.160671410891087</v>
      </c>
      <c r="AB12" s="1">
        <f t="shared" si="9"/>
        <v>0.3374155294473546</v>
      </c>
      <c r="AC12" s="2">
        <f t="shared" si="10"/>
        <v>47.202189670434635</v>
      </c>
      <c r="AD12" s="2">
        <f t="shared" si="11"/>
        <v>37.28003333333331</v>
      </c>
      <c r="AE12" s="1">
        <f t="shared" si="12"/>
        <v>0.3548387096774194</v>
      </c>
      <c r="AF12" s="1">
        <f t="shared" si="13"/>
        <v>0.002012072434607646</v>
      </c>
      <c r="AG12" s="1">
        <f t="shared" si="14"/>
        <v>0.6363636363636364</v>
      </c>
      <c r="AH12" s="1">
        <f t="shared" si="15"/>
        <v>0.016129032258064516</v>
      </c>
    </row>
    <row r="13" spans="1:34" ht="12.75">
      <c r="A13" t="s">
        <v>117</v>
      </c>
      <c r="B13">
        <v>28</v>
      </c>
      <c r="C13" t="s">
        <v>20</v>
      </c>
      <c r="D13">
        <v>1</v>
      </c>
      <c r="E13" t="s">
        <v>154</v>
      </c>
      <c r="F13">
        <v>1.12</v>
      </c>
      <c r="G13">
        <v>159</v>
      </c>
      <c r="H13">
        <v>570</v>
      </c>
      <c r="I13">
        <v>163</v>
      </c>
      <c r="J13">
        <v>29</v>
      </c>
      <c r="K13">
        <v>3</v>
      </c>
      <c r="L13">
        <v>35</v>
      </c>
      <c r="M13">
        <v>101</v>
      </c>
      <c r="N13">
        <v>109</v>
      </c>
      <c r="O13">
        <v>102</v>
      </c>
      <c r="P13">
        <v>156</v>
      </c>
      <c r="Q13">
        <v>11</v>
      </c>
      <c r="R13">
        <v>2</v>
      </c>
      <c r="S13">
        <f t="shared" si="0"/>
        <v>672</v>
      </c>
      <c r="T13">
        <f t="shared" si="1"/>
        <v>409</v>
      </c>
      <c r="U13" s="1">
        <f t="shared" si="2"/>
        <v>0.28596491228070176</v>
      </c>
      <c r="V13" s="1">
        <f t="shared" si="3"/>
        <v>0.3943452380952381</v>
      </c>
      <c r="W13" s="1">
        <f t="shared" si="4"/>
        <v>0.531578947368421</v>
      </c>
      <c r="X13" s="2">
        <f t="shared" si="5"/>
        <v>119.1722</v>
      </c>
      <c r="Y13" s="2">
        <f t="shared" si="6"/>
        <v>63.43913333333333</v>
      </c>
      <c r="Z13" s="2">
        <f t="shared" si="7"/>
        <v>56.751165333333326</v>
      </c>
      <c r="AA13" s="3">
        <f t="shared" si="8"/>
        <v>7.430051589242053</v>
      </c>
      <c r="AB13" s="1">
        <f t="shared" si="9"/>
        <v>0.4245614035087719</v>
      </c>
      <c r="AC13" s="2">
        <f t="shared" si="10"/>
        <v>51.42237284057015</v>
      </c>
      <c r="AD13" s="2">
        <f t="shared" si="11"/>
        <v>33.663933333333325</v>
      </c>
      <c r="AE13" s="1">
        <f t="shared" si="12"/>
        <v>0.28695652173913044</v>
      </c>
      <c r="AF13" s="1">
        <f t="shared" si="13"/>
        <v>0.0079155672823219</v>
      </c>
      <c r="AG13" s="1">
        <f t="shared" si="14"/>
        <v>0.7</v>
      </c>
      <c r="AH13" s="1">
        <f t="shared" si="15"/>
        <v>0.05652173913043478</v>
      </c>
    </row>
    <row r="14" spans="1:34" ht="12.75">
      <c r="A14" t="s">
        <v>171</v>
      </c>
      <c r="B14">
        <v>34</v>
      </c>
      <c r="C14" t="s">
        <v>8</v>
      </c>
      <c r="D14">
        <v>0.99</v>
      </c>
      <c r="E14" t="s">
        <v>3</v>
      </c>
      <c r="F14">
        <v>1.01</v>
      </c>
      <c r="G14">
        <v>110</v>
      </c>
      <c r="H14">
        <v>411</v>
      </c>
      <c r="I14">
        <v>133</v>
      </c>
      <c r="J14">
        <v>28</v>
      </c>
      <c r="K14">
        <v>3</v>
      </c>
      <c r="L14">
        <v>26</v>
      </c>
      <c r="M14">
        <v>87</v>
      </c>
      <c r="N14">
        <v>86</v>
      </c>
      <c r="O14">
        <v>61</v>
      </c>
      <c r="P14">
        <v>73</v>
      </c>
      <c r="Q14">
        <v>6</v>
      </c>
      <c r="R14">
        <v>1</v>
      </c>
      <c r="S14">
        <f t="shared" si="0"/>
        <v>472</v>
      </c>
      <c r="T14">
        <f t="shared" si="1"/>
        <v>279</v>
      </c>
      <c r="U14" s="1">
        <f t="shared" si="2"/>
        <v>0.325028619941651</v>
      </c>
      <c r="V14" s="1">
        <f t="shared" si="3"/>
        <v>0.4128302533201797</v>
      </c>
      <c r="W14" s="1">
        <f t="shared" si="4"/>
        <v>0.5987369314714625</v>
      </c>
      <c r="X14" s="2">
        <f t="shared" si="5"/>
        <v>95.07131313131315</v>
      </c>
      <c r="Y14" s="2">
        <f t="shared" si="6"/>
        <v>57.05291313131314</v>
      </c>
      <c r="Z14" s="2">
        <f t="shared" si="7"/>
        <v>56.67272913131313</v>
      </c>
      <c r="AA14" s="3">
        <f t="shared" si="8"/>
        <v>8.689313565765179</v>
      </c>
      <c r="AB14" s="1">
        <f t="shared" si="9"/>
        <v>0.4232419581030678</v>
      </c>
      <c r="AC14" s="2">
        <f t="shared" si="10"/>
        <v>54.72406469322345</v>
      </c>
      <c r="AD14" s="2">
        <f t="shared" si="11"/>
        <v>42.47051313131313</v>
      </c>
      <c r="AE14" s="1">
        <f t="shared" si="12"/>
        <v>0.3630952380952381</v>
      </c>
      <c r="AF14" s="1">
        <f t="shared" si="13"/>
        <v>0.009615384615384616</v>
      </c>
      <c r="AG14" s="1">
        <f t="shared" si="14"/>
        <v>0.6428571428571429</v>
      </c>
      <c r="AH14" s="1">
        <f t="shared" si="15"/>
        <v>0.041666666666666664</v>
      </c>
    </row>
    <row r="15" spans="1:34" ht="12.75">
      <c r="A15" t="s">
        <v>36</v>
      </c>
      <c r="B15">
        <v>22</v>
      </c>
      <c r="C15" t="s">
        <v>8</v>
      </c>
      <c r="D15">
        <v>0.99</v>
      </c>
      <c r="E15" t="s">
        <v>4</v>
      </c>
      <c r="F15">
        <v>0.89</v>
      </c>
      <c r="G15">
        <v>130</v>
      </c>
      <c r="H15">
        <v>442</v>
      </c>
      <c r="I15">
        <v>147</v>
      </c>
      <c r="J15">
        <v>34</v>
      </c>
      <c r="K15">
        <v>0</v>
      </c>
      <c r="L15">
        <v>24</v>
      </c>
      <c r="M15">
        <v>61</v>
      </c>
      <c r="N15">
        <v>93</v>
      </c>
      <c r="O15">
        <v>41</v>
      </c>
      <c r="P15">
        <v>54</v>
      </c>
      <c r="Q15">
        <v>2</v>
      </c>
      <c r="R15">
        <v>0</v>
      </c>
      <c r="S15">
        <f t="shared" si="0"/>
        <v>483</v>
      </c>
      <c r="T15">
        <f t="shared" si="1"/>
        <v>295</v>
      </c>
      <c r="U15" s="1">
        <f t="shared" si="2"/>
        <v>0.3340464418571552</v>
      </c>
      <c r="V15" s="1">
        <f t="shared" si="3"/>
        <v>0.39095115748457304</v>
      </c>
      <c r="W15" s="1">
        <f t="shared" si="4"/>
        <v>0.5749234679582331</v>
      </c>
      <c r="X15" s="2">
        <f t="shared" si="5"/>
        <v>91.20080808080807</v>
      </c>
      <c r="Y15" s="2">
        <f t="shared" si="6"/>
        <v>51.002141414141406</v>
      </c>
      <c r="Z15" s="2">
        <f t="shared" si="7"/>
        <v>55.42399474747475</v>
      </c>
      <c r="AA15" s="3">
        <f t="shared" si="8"/>
        <v>7.883459681561376</v>
      </c>
      <c r="AB15" s="1">
        <f t="shared" si="9"/>
        <v>0.3343091314678597</v>
      </c>
      <c r="AC15" s="2">
        <f t="shared" si="10"/>
        <v>34.24099199525746</v>
      </c>
      <c r="AD15" s="2">
        <f t="shared" si="11"/>
        <v>42.19147474747475</v>
      </c>
      <c r="AE15" s="1">
        <f t="shared" si="12"/>
        <v>0.22560975609756098</v>
      </c>
      <c r="AF15" s="1">
        <f t="shared" si="13"/>
        <v>0</v>
      </c>
      <c r="AG15" s="1">
        <f t="shared" si="14"/>
        <v>0.5555555555555556</v>
      </c>
      <c r="AH15" s="1">
        <f t="shared" si="15"/>
        <v>0.012195121951219513</v>
      </c>
    </row>
    <row r="16" spans="1:34" ht="12.75">
      <c r="A16" t="s">
        <v>146</v>
      </c>
      <c r="B16">
        <v>30</v>
      </c>
      <c r="C16" t="s">
        <v>17</v>
      </c>
      <c r="D16">
        <v>0.97</v>
      </c>
      <c r="E16" t="s">
        <v>154</v>
      </c>
      <c r="F16">
        <v>1.12</v>
      </c>
      <c r="G16">
        <v>159</v>
      </c>
      <c r="H16">
        <v>647</v>
      </c>
      <c r="I16">
        <v>179</v>
      </c>
      <c r="J16">
        <v>41</v>
      </c>
      <c r="K16">
        <v>2</v>
      </c>
      <c r="L16">
        <v>46</v>
      </c>
      <c r="M16">
        <v>119</v>
      </c>
      <c r="N16">
        <v>95</v>
      </c>
      <c r="O16">
        <v>67</v>
      </c>
      <c r="P16">
        <v>160</v>
      </c>
      <c r="Q16">
        <v>41</v>
      </c>
      <c r="R16">
        <v>17</v>
      </c>
      <c r="S16">
        <f t="shared" si="0"/>
        <v>714</v>
      </c>
      <c r="T16">
        <f t="shared" si="1"/>
        <v>485</v>
      </c>
      <c r="U16" s="1">
        <f t="shared" si="2"/>
        <v>0.2803772234834795</v>
      </c>
      <c r="V16" s="1">
        <f t="shared" si="3"/>
        <v>0.349165138131837</v>
      </c>
      <c r="W16" s="1">
        <f t="shared" si="4"/>
        <v>0.5670198597822322</v>
      </c>
      <c r="X16" s="2">
        <f t="shared" si="5"/>
        <v>129.3975257731959</v>
      </c>
      <c r="Y16" s="2">
        <f t="shared" si="6"/>
        <v>63.30819243986255</v>
      </c>
      <c r="Z16" s="2">
        <f t="shared" si="7"/>
        <v>55.377472439862544</v>
      </c>
      <c r="AA16" s="3">
        <f t="shared" si="8"/>
        <v>6.803375066425763</v>
      </c>
      <c r="AB16" s="1">
        <f t="shared" si="9"/>
        <v>0.3923344464315229</v>
      </c>
      <c r="AC16" s="2">
        <f t="shared" si="10"/>
        <v>68.37023190279959</v>
      </c>
      <c r="AD16" s="2">
        <f t="shared" si="11"/>
        <v>28.000192439862545</v>
      </c>
      <c r="AE16" s="1">
        <f t="shared" si="12"/>
        <v>0.365</v>
      </c>
      <c r="AF16" s="1">
        <f t="shared" si="13"/>
        <v>0.0045351473922902496</v>
      </c>
      <c r="AG16" s="1">
        <f t="shared" si="14"/>
        <v>0.676923076923077</v>
      </c>
      <c r="AH16" s="1">
        <f t="shared" si="15"/>
        <v>0.29</v>
      </c>
    </row>
    <row r="17" spans="1:34" ht="12.75">
      <c r="A17" t="s">
        <v>106</v>
      </c>
      <c r="B17">
        <v>28</v>
      </c>
      <c r="C17" t="s">
        <v>17</v>
      </c>
      <c r="D17">
        <v>0.97</v>
      </c>
      <c r="E17" t="s">
        <v>0</v>
      </c>
      <c r="F17">
        <v>1.19</v>
      </c>
      <c r="G17">
        <v>147</v>
      </c>
      <c r="H17">
        <v>500</v>
      </c>
      <c r="I17">
        <v>145</v>
      </c>
      <c r="J17">
        <v>46</v>
      </c>
      <c r="K17">
        <v>0</v>
      </c>
      <c r="L17">
        <v>23</v>
      </c>
      <c r="M17">
        <v>100</v>
      </c>
      <c r="N17">
        <v>77</v>
      </c>
      <c r="O17">
        <v>110</v>
      </c>
      <c r="P17">
        <v>99</v>
      </c>
      <c r="Q17">
        <v>10</v>
      </c>
      <c r="R17">
        <v>3</v>
      </c>
      <c r="S17">
        <f t="shared" si="0"/>
        <v>610</v>
      </c>
      <c r="T17">
        <f t="shared" si="1"/>
        <v>358</v>
      </c>
      <c r="U17" s="1">
        <f t="shared" si="2"/>
        <v>0.29389485163243156</v>
      </c>
      <c r="V17" s="1">
        <f t="shared" si="3"/>
        <v>0.42364718579010774</v>
      </c>
      <c r="W17" s="1">
        <f t="shared" si="4"/>
        <v>0.526983871892636</v>
      </c>
      <c r="X17" s="2">
        <f t="shared" si="5"/>
        <v>112.86597938144331</v>
      </c>
      <c r="Y17" s="2">
        <f t="shared" si="6"/>
        <v>64.08251271477663</v>
      </c>
      <c r="Z17" s="2">
        <f t="shared" si="7"/>
        <v>54.81365404810997</v>
      </c>
      <c r="AA17" s="3">
        <f t="shared" si="8"/>
        <v>8.039336520186604</v>
      </c>
      <c r="AB17" s="1">
        <f t="shared" si="9"/>
        <v>0.4582155937038518</v>
      </c>
      <c r="AC17" s="2">
        <f t="shared" si="10"/>
        <v>47.32400288793104</v>
      </c>
      <c r="AD17" s="2">
        <f t="shared" si="11"/>
        <v>33.34224604810997</v>
      </c>
      <c r="AE17" s="1">
        <f t="shared" si="12"/>
        <v>0.33189655172413796</v>
      </c>
      <c r="AF17" s="1">
        <f t="shared" si="13"/>
        <v>0</v>
      </c>
      <c r="AG17" s="1">
        <f t="shared" si="14"/>
        <v>0.65</v>
      </c>
      <c r="AH17" s="1">
        <f t="shared" si="15"/>
        <v>0.05603448275862069</v>
      </c>
    </row>
    <row r="18" spans="1:34" ht="12.75">
      <c r="A18" t="s">
        <v>90</v>
      </c>
      <c r="B18">
        <v>27</v>
      </c>
      <c r="C18" t="s">
        <v>9</v>
      </c>
      <c r="D18">
        <v>1</v>
      </c>
      <c r="E18" t="s">
        <v>1</v>
      </c>
      <c r="F18">
        <v>0.86</v>
      </c>
      <c r="G18">
        <v>148</v>
      </c>
      <c r="H18">
        <v>537</v>
      </c>
      <c r="I18">
        <v>145</v>
      </c>
      <c r="J18">
        <v>39</v>
      </c>
      <c r="K18">
        <v>4</v>
      </c>
      <c r="L18">
        <v>35</v>
      </c>
      <c r="M18">
        <v>101</v>
      </c>
      <c r="N18">
        <v>85</v>
      </c>
      <c r="O18">
        <v>63</v>
      </c>
      <c r="P18">
        <v>162</v>
      </c>
      <c r="Q18">
        <v>8</v>
      </c>
      <c r="R18">
        <v>9</v>
      </c>
      <c r="S18">
        <f t="shared" si="0"/>
        <v>600</v>
      </c>
      <c r="T18">
        <f t="shared" si="1"/>
        <v>401</v>
      </c>
      <c r="U18" s="1">
        <f t="shared" si="2"/>
        <v>0.27001862197392923</v>
      </c>
      <c r="V18" s="1">
        <f t="shared" si="3"/>
        <v>0.3466666666666667</v>
      </c>
      <c r="W18" s="1">
        <f t="shared" si="4"/>
        <v>0.553072625698324</v>
      </c>
      <c r="X18" s="2">
        <f t="shared" si="5"/>
        <v>100.303</v>
      </c>
      <c r="Y18" s="2">
        <f t="shared" si="6"/>
        <v>45.66006666666666</v>
      </c>
      <c r="Z18" s="2">
        <f t="shared" si="7"/>
        <v>53.310077333333325</v>
      </c>
      <c r="AA18" s="3">
        <f t="shared" si="8"/>
        <v>6.378370324189525</v>
      </c>
      <c r="AB18" s="1">
        <f t="shared" si="9"/>
        <v>0.4003724394785848</v>
      </c>
      <c r="AC18" s="2">
        <f t="shared" si="10"/>
        <v>54.66789176782274</v>
      </c>
      <c r="AD18" s="2">
        <f t="shared" si="11"/>
        <v>35.92913333333333</v>
      </c>
      <c r="AE18" s="1">
        <f t="shared" si="12"/>
        <v>0.3815028901734104</v>
      </c>
      <c r="AF18" s="1">
        <f t="shared" si="13"/>
        <v>0.011764705882352941</v>
      </c>
      <c r="AG18" s="1">
        <f t="shared" si="14"/>
        <v>0.4583333333333333</v>
      </c>
      <c r="AH18" s="1">
        <f t="shared" si="15"/>
        <v>0.09826589595375723</v>
      </c>
    </row>
    <row r="19" spans="1:34" ht="12.75">
      <c r="A19" t="s">
        <v>107</v>
      </c>
      <c r="B19">
        <v>32</v>
      </c>
      <c r="C19" t="s">
        <v>19</v>
      </c>
      <c r="D19">
        <v>1.03</v>
      </c>
      <c r="E19" t="s">
        <v>152</v>
      </c>
      <c r="F19">
        <v>1.12</v>
      </c>
      <c r="G19">
        <v>156</v>
      </c>
      <c r="H19">
        <v>548</v>
      </c>
      <c r="I19">
        <v>163</v>
      </c>
      <c r="J19">
        <v>41</v>
      </c>
      <c r="K19">
        <v>2</v>
      </c>
      <c r="L19">
        <v>15</v>
      </c>
      <c r="M19">
        <v>98</v>
      </c>
      <c r="N19">
        <v>107</v>
      </c>
      <c r="O19">
        <v>124</v>
      </c>
      <c r="P19">
        <v>138</v>
      </c>
      <c r="Q19">
        <v>30</v>
      </c>
      <c r="R19">
        <v>6</v>
      </c>
      <c r="S19">
        <f t="shared" si="0"/>
        <v>672</v>
      </c>
      <c r="T19">
        <f t="shared" si="1"/>
        <v>391</v>
      </c>
      <c r="U19" s="1">
        <f t="shared" si="2"/>
        <v>0.2936191259379501</v>
      </c>
      <c r="V19" s="1">
        <f t="shared" si="3"/>
        <v>0.4215896294461824</v>
      </c>
      <c r="W19" s="1">
        <f t="shared" si="4"/>
        <v>0.45574011571964035</v>
      </c>
      <c r="X19" s="2">
        <f t="shared" si="5"/>
        <v>111.91844660194174</v>
      </c>
      <c r="Y19" s="2">
        <f t="shared" si="6"/>
        <v>58.63817993527506</v>
      </c>
      <c r="Z19" s="2">
        <f t="shared" si="7"/>
        <v>52.24454793527506</v>
      </c>
      <c r="AA19" s="3">
        <f t="shared" si="8"/>
        <v>7.299029126213591</v>
      </c>
      <c r="AB19" s="1">
        <f t="shared" si="9"/>
        <v>0.383366164527957</v>
      </c>
      <c r="AC19" s="2">
        <f t="shared" si="10"/>
        <v>57.83671486090669</v>
      </c>
      <c r="AD19" s="2">
        <f t="shared" si="11"/>
        <v>30.173379935275058</v>
      </c>
      <c r="AE19" s="1">
        <f t="shared" si="12"/>
        <v>0.30514705882352944</v>
      </c>
      <c r="AF19" s="1">
        <f t="shared" si="13"/>
        <v>0.005063291139240506</v>
      </c>
      <c r="AG19" s="1">
        <f t="shared" si="14"/>
        <v>0.7674418604651163</v>
      </c>
      <c r="AH19" s="1">
        <f t="shared" si="15"/>
        <v>0.1323529411764706</v>
      </c>
    </row>
    <row r="20" spans="1:34" ht="12.75">
      <c r="A20" t="s">
        <v>128</v>
      </c>
      <c r="B20">
        <v>42</v>
      </c>
      <c r="C20" t="s">
        <v>14</v>
      </c>
      <c r="D20">
        <v>0.99</v>
      </c>
      <c r="E20" t="s">
        <v>154</v>
      </c>
      <c r="F20">
        <v>1.12</v>
      </c>
      <c r="G20">
        <v>130</v>
      </c>
      <c r="H20">
        <v>367</v>
      </c>
      <c r="I20">
        <v>99</v>
      </c>
      <c r="J20">
        <v>23</v>
      </c>
      <c r="K20">
        <v>0</v>
      </c>
      <c r="L20">
        <v>26</v>
      </c>
      <c r="M20">
        <v>74</v>
      </c>
      <c r="N20">
        <v>77</v>
      </c>
      <c r="O20">
        <v>115</v>
      </c>
      <c r="P20">
        <v>51</v>
      </c>
      <c r="Q20">
        <v>3</v>
      </c>
      <c r="R20">
        <v>0</v>
      </c>
      <c r="S20">
        <f t="shared" si="0"/>
        <v>482</v>
      </c>
      <c r="T20">
        <f t="shared" si="1"/>
        <v>268</v>
      </c>
      <c r="U20" s="1">
        <f t="shared" si="2"/>
        <v>0.27094485908516186</v>
      </c>
      <c r="V20" s="1">
        <f t="shared" si="3"/>
        <v>0.4459421464191803</v>
      </c>
      <c r="W20" s="1">
        <f t="shared" si="4"/>
        <v>0.5473633516871959</v>
      </c>
      <c r="X20" s="2">
        <f t="shared" si="5"/>
        <v>93.08727272727275</v>
      </c>
      <c r="Y20" s="2">
        <f t="shared" si="6"/>
        <v>56.567806060606074</v>
      </c>
      <c r="Z20" s="2">
        <f t="shared" si="7"/>
        <v>52.185470060606065</v>
      </c>
      <c r="AA20" s="3">
        <f t="shared" si="8"/>
        <v>8.857184531886025</v>
      </c>
      <c r="AB20" s="1">
        <f t="shared" si="9"/>
        <v>0.5922650891316721</v>
      </c>
      <c r="AC20" s="2">
        <f t="shared" si="10"/>
        <v>37.97695029255319</v>
      </c>
      <c r="AD20" s="2">
        <f t="shared" si="11"/>
        <v>37.05740606060607</v>
      </c>
      <c r="AE20" s="1">
        <f t="shared" si="12"/>
        <v>0.2553191489361702</v>
      </c>
      <c r="AF20" s="1">
        <f t="shared" si="13"/>
        <v>0</v>
      </c>
      <c r="AG20" s="1">
        <f t="shared" si="14"/>
        <v>0.6</v>
      </c>
      <c r="AH20" s="1">
        <f t="shared" si="15"/>
        <v>0.015957446808510637</v>
      </c>
    </row>
    <row r="21" spans="1:34" ht="12.75">
      <c r="A21" t="s">
        <v>92</v>
      </c>
      <c r="B21">
        <v>30</v>
      </c>
      <c r="C21" t="s">
        <v>9</v>
      </c>
      <c r="D21">
        <v>1</v>
      </c>
      <c r="E21" t="s">
        <v>154</v>
      </c>
      <c r="F21">
        <v>1.12</v>
      </c>
      <c r="G21">
        <v>161</v>
      </c>
      <c r="H21">
        <v>624</v>
      </c>
      <c r="I21">
        <v>187</v>
      </c>
      <c r="J21">
        <v>37</v>
      </c>
      <c r="K21">
        <v>1</v>
      </c>
      <c r="L21">
        <v>37</v>
      </c>
      <c r="M21">
        <v>102</v>
      </c>
      <c r="N21">
        <v>116</v>
      </c>
      <c r="O21">
        <v>58</v>
      </c>
      <c r="P21">
        <v>65</v>
      </c>
      <c r="Q21">
        <v>19</v>
      </c>
      <c r="R21">
        <v>2</v>
      </c>
      <c r="S21">
        <f t="shared" si="0"/>
        <v>682</v>
      </c>
      <c r="T21">
        <f t="shared" si="1"/>
        <v>439</v>
      </c>
      <c r="U21" s="1">
        <f t="shared" si="2"/>
        <v>0.29967948717948717</v>
      </c>
      <c r="V21" s="1">
        <f t="shared" si="3"/>
        <v>0.3592375366568915</v>
      </c>
      <c r="W21" s="1">
        <f t="shared" si="4"/>
        <v>0.5400641025641025</v>
      </c>
      <c r="X21" s="2">
        <f t="shared" si="5"/>
        <v>118.72140000000002</v>
      </c>
      <c r="Y21" s="2">
        <f t="shared" si="6"/>
        <v>58.90033333333336</v>
      </c>
      <c r="Z21" s="2">
        <f t="shared" si="7"/>
        <v>51.72180533333334</v>
      </c>
      <c r="AA21" s="3">
        <f t="shared" si="8"/>
        <v>6.8961177676537595</v>
      </c>
      <c r="AB21" s="1">
        <f t="shared" si="9"/>
        <v>0.33333333333333337</v>
      </c>
      <c r="AC21" s="2">
        <f t="shared" si="10"/>
        <v>54.83396573686371</v>
      </c>
      <c r="AD21" s="2">
        <f t="shared" si="11"/>
        <v>26.941133333333354</v>
      </c>
      <c r="AE21" s="1">
        <f t="shared" si="12"/>
        <v>0.3125</v>
      </c>
      <c r="AF21" s="1">
        <f t="shared" si="13"/>
        <v>0.0019157088122605363</v>
      </c>
      <c r="AG21" s="1">
        <f t="shared" si="14"/>
        <v>0.7857142857142857</v>
      </c>
      <c r="AH21" s="1">
        <f t="shared" si="15"/>
        <v>0.10096153846153846</v>
      </c>
    </row>
    <row r="22" spans="1:34" ht="12.75">
      <c r="A22" t="s">
        <v>112</v>
      </c>
      <c r="B22">
        <v>28</v>
      </c>
      <c r="C22" t="s">
        <v>19</v>
      </c>
      <c r="D22">
        <v>1.03</v>
      </c>
      <c r="E22" t="s">
        <v>1</v>
      </c>
      <c r="F22">
        <v>0.86</v>
      </c>
      <c r="G22">
        <v>158</v>
      </c>
      <c r="H22">
        <v>689</v>
      </c>
      <c r="I22">
        <v>191</v>
      </c>
      <c r="J22">
        <v>45</v>
      </c>
      <c r="K22">
        <v>9</v>
      </c>
      <c r="L22">
        <v>25</v>
      </c>
      <c r="M22">
        <v>127</v>
      </c>
      <c r="N22">
        <v>83</v>
      </c>
      <c r="O22">
        <v>57</v>
      </c>
      <c r="P22">
        <v>80</v>
      </c>
      <c r="Q22">
        <v>36</v>
      </c>
      <c r="R22">
        <v>4</v>
      </c>
      <c r="S22">
        <f t="shared" si="0"/>
        <v>746</v>
      </c>
      <c r="T22">
        <f t="shared" si="1"/>
        <v>502</v>
      </c>
      <c r="U22" s="1">
        <f t="shared" si="2"/>
        <v>0.2736474723184963</v>
      </c>
      <c r="V22" s="1">
        <f t="shared" si="3"/>
        <v>0.3281634047555977</v>
      </c>
      <c r="W22" s="1">
        <f t="shared" si="4"/>
        <v>0.4713613528418077</v>
      </c>
      <c r="X22" s="2">
        <f t="shared" si="5"/>
        <v>110.44912621359222</v>
      </c>
      <c r="Y22" s="2">
        <f t="shared" si="6"/>
        <v>42.04325954692556</v>
      </c>
      <c r="Z22" s="2">
        <f t="shared" si="7"/>
        <v>51.620080880258904</v>
      </c>
      <c r="AA22" s="3">
        <f t="shared" si="8"/>
        <v>5.610463582562952</v>
      </c>
      <c r="AB22" s="1">
        <f t="shared" si="9"/>
        <v>0.27885851126089345</v>
      </c>
      <c r="AC22" s="2">
        <f t="shared" si="10"/>
        <v>80.05413234801428</v>
      </c>
      <c r="AD22" s="2">
        <f t="shared" si="11"/>
        <v>29.861392880258908</v>
      </c>
      <c r="AE22" s="1">
        <f t="shared" si="12"/>
        <v>0.45739910313901344</v>
      </c>
      <c r="AF22" s="1">
        <f t="shared" si="13"/>
        <v>0.015410958904109588</v>
      </c>
      <c r="AG22" s="1">
        <f t="shared" si="14"/>
        <v>0.8297872340425532</v>
      </c>
      <c r="AH22" s="1">
        <f t="shared" si="15"/>
        <v>0.17937219730941703</v>
      </c>
    </row>
    <row r="23" spans="1:34" ht="12.75">
      <c r="A23" t="s">
        <v>41</v>
      </c>
      <c r="B23">
        <v>28</v>
      </c>
      <c r="C23" t="s">
        <v>11</v>
      </c>
      <c r="D23">
        <v>1.01</v>
      </c>
      <c r="E23" t="s">
        <v>3</v>
      </c>
      <c r="F23">
        <v>1.01</v>
      </c>
      <c r="G23">
        <v>157</v>
      </c>
      <c r="H23">
        <v>594</v>
      </c>
      <c r="I23">
        <v>173</v>
      </c>
      <c r="J23">
        <v>36</v>
      </c>
      <c r="K23">
        <v>4</v>
      </c>
      <c r="L23">
        <v>38</v>
      </c>
      <c r="M23">
        <v>93</v>
      </c>
      <c r="N23">
        <v>119</v>
      </c>
      <c r="O23">
        <v>50</v>
      </c>
      <c r="P23">
        <v>63</v>
      </c>
      <c r="Q23">
        <v>2</v>
      </c>
      <c r="R23">
        <v>1</v>
      </c>
      <c r="S23">
        <f t="shared" si="0"/>
        <v>644</v>
      </c>
      <c r="T23">
        <f t="shared" si="1"/>
        <v>422</v>
      </c>
      <c r="U23" s="1">
        <f t="shared" si="2"/>
        <v>0.28997923274830806</v>
      </c>
      <c r="V23" s="1">
        <f t="shared" si="3"/>
        <v>0.3447674319490394</v>
      </c>
      <c r="W23" s="1">
        <f t="shared" si="4"/>
        <v>0.5548157574548552</v>
      </c>
      <c r="X23" s="2">
        <f t="shared" si="5"/>
        <v>108.90613861386139</v>
      </c>
      <c r="Y23" s="2">
        <f t="shared" si="6"/>
        <v>51.40160528052806</v>
      </c>
      <c r="Z23" s="2">
        <f t="shared" si="7"/>
        <v>50.82655994719473</v>
      </c>
      <c r="AA23" s="3">
        <f t="shared" si="8"/>
        <v>6.58082117216461</v>
      </c>
      <c r="AB23" s="1">
        <f t="shared" si="9"/>
        <v>0.3484529410328953</v>
      </c>
      <c r="AC23" s="2">
        <f t="shared" si="10"/>
        <v>42.826684097157504</v>
      </c>
      <c r="AD23" s="2">
        <f t="shared" si="11"/>
        <v>29.34507194719472</v>
      </c>
      <c r="AE23" s="1">
        <f t="shared" si="12"/>
        <v>0.2972972972972973</v>
      </c>
      <c r="AF23" s="1">
        <f t="shared" si="13"/>
        <v>0.008113590263691683</v>
      </c>
      <c r="AG23" s="1">
        <f t="shared" si="14"/>
        <v>0.5</v>
      </c>
      <c r="AH23" s="1">
        <f t="shared" si="15"/>
        <v>0.016216216216216217</v>
      </c>
    </row>
    <row r="24" spans="1:34" ht="12.75">
      <c r="A24" t="s">
        <v>170</v>
      </c>
      <c r="B24">
        <v>29</v>
      </c>
      <c r="C24" t="s">
        <v>8</v>
      </c>
      <c r="D24">
        <v>0.99</v>
      </c>
      <c r="E24" t="s">
        <v>153</v>
      </c>
      <c r="F24">
        <v>1.02</v>
      </c>
      <c r="G24">
        <v>156</v>
      </c>
      <c r="H24">
        <v>565</v>
      </c>
      <c r="I24">
        <v>148</v>
      </c>
      <c r="J24">
        <v>29</v>
      </c>
      <c r="K24">
        <v>0</v>
      </c>
      <c r="L24">
        <v>41</v>
      </c>
      <c r="M24">
        <v>107</v>
      </c>
      <c r="N24">
        <v>129</v>
      </c>
      <c r="O24">
        <v>82</v>
      </c>
      <c r="P24">
        <v>127</v>
      </c>
      <c r="Q24">
        <v>4</v>
      </c>
      <c r="R24">
        <v>1</v>
      </c>
      <c r="S24">
        <f t="shared" si="0"/>
        <v>647</v>
      </c>
      <c r="T24">
        <f t="shared" si="1"/>
        <v>418</v>
      </c>
      <c r="U24" s="1">
        <f t="shared" si="2"/>
        <v>0.2631025469932896</v>
      </c>
      <c r="V24" s="1">
        <f t="shared" si="3"/>
        <v>0.35705518173041884</v>
      </c>
      <c r="W24" s="1">
        <f t="shared" si="4"/>
        <v>0.5333159736350466</v>
      </c>
      <c r="X24" s="2">
        <f t="shared" si="5"/>
        <v>108.21151515151517</v>
      </c>
      <c r="Y24" s="2">
        <f t="shared" si="6"/>
        <v>51.252048484848515</v>
      </c>
      <c r="Z24" s="2">
        <f t="shared" si="7"/>
        <v>50.11285915151519</v>
      </c>
      <c r="AA24" s="3">
        <f t="shared" si="8"/>
        <v>6.601420182688127</v>
      </c>
      <c r="AB24" s="1">
        <f t="shared" si="9"/>
        <v>0.4163420399650479</v>
      </c>
      <c r="AC24" s="2">
        <f t="shared" si="10"/>
        <v>44.309361421957675</v>
      </c>
      <c r="AD24" s="2">
        <f t="shared" si="11"/>
        <v>28.62431515151518</v>
      </c>
      <c r="AE24" s="1">
        <f t="shared" si="12"/>
        <v>0.3492063492063492</v>
      </c>
      <c r="AF24" s="1">
        <f t="shared" si="13"/>
        <v>0</v>
      </c>
      <c r="AG24" s="1">
        <f t="shared" si="14"/>
        <v>0.5833333333333334</v>
      </c>
      <c r="AH24" s="1">
        <f t="shared" si="15"/>
        <v>0.026455026455026454</v>
      </c>
    </row>
    <row r="25" spans="1:34" ht="12.75">
      <c r="A25" t="s">
        <v>129</v>
      </c>
      <c r="B25">
        <v>35</v>
      </c>
      <c r="C25" t="s">
        <v>14</v>
      </c>
      <c r="D25">
        <v>0.99</v>
      </c>
      <c r="E25" t="s">
        <v>2</v>
      </c>
      <c r="F25">
        <v>0.93</v>
      </c>
      <c r="G25">
        <v>137</v>
      </c>
      <c r="H25">
        <v>498</v>
      </c>
      <c r="I25">
        <v>146</v>
      </c>
      <c r="J25">
        <v>30</v>
      </c>
      <c r="K25">
        <v>7</v>
      </c>
      <c r="L25">
        <v>26</v>
      </c>
      <c r="M25">
        <v>79</v>
      </c>
      <c r="N25">
        <v>93</v>
      </c>
      <c r="O25">
        <v>51</v>
      </c>
      <c r="P25">
        <v>61</v>
      </c>
      <c r="Q25">
        <v>7</v>
      </c>
      <c r="R25">
        <v>2</v>
      </c>
      <c r="S25">
        <f t="shared" si="0"/>
        <v>549</v>
      </c>
      <c r="T25">
        <f t="shared" si="1"/>
        <v>354</v>
      </c>
      <c r="U25" s="1">
        <f t="shared" si="2"/>
        <v>0.2944660954829651</v>
      </c>
      <c r="V25" s="1">
        <f t="shared" si="3"/>
        <v>0.3604173311806244</v>
      </c>
      <c r="W25" s="1">
        <f t="shared" si="4"/>
        <v>0.5405268054070866</v>
      </c>
      <c r="X25" s="2">
        <f t="shared" si="5"/>
        <v>94.09555555555555</v>
      </c>
      <c r="Y25" s="2">
        <f t="shared" si="6"/>
        <v>45.85715555555554</v>
      </c>
      <c r="Z25" s="2">
        <f t="shared" si="7"/>
        <v>49.233843555555545</v>
      </c>
      <c r="AA25" s="3">
        <f t="shared" si="8"/>
        <v>6.77806967984934</v>
      </c>
      <c r="AB25" s="1">
        <f t="shared" si="9"/>
        <v>0.3491767556096631</v>
      </c>
      <c r="AC25" s="2">
        <f t="shared" si="10"/>
        <v>56.2798755573697</v>
      </c>
      <c r="AD25" s="2">
        <f t="shared" si="11"/>
        <v>32.64115555555554</v>
      </c>
      <c r="AE25" s="1">
        <f t="shared" si="12"/>
        <v>0.30994152046783624</v>
      </c>
      <c r="AF25" s="1">
        <f t="shared" si="13"/>
        <v>0.0170316301703163</v>
      </c>
      <c r="AG25" s="1">
        <f t="shared" si="14"/>
        <v>0.625</v>
      </c>
      <c r="AH25" s="1">
        <f t="shared" si="15"/>
        <v>0.05263157894736842</v>
      </c>
    </row>
    <row r="26" spans="1:34" ht="12.75">
      <c r="A26" t="s">
        <v>63</v>
      </c>
      <c r="B26">
        <v>26</v>
      </c>
      <c r="C26" t="s">
        <v>22</v>
      </c>
      <c r="D26">
        <v>1.12</v>
      </c>
      <c r="E26" t="s">
        <v>154</v>
      </c>
      <c r="F26">
        <v>1.12</v>
      </c>
      <c r="G26">
        <v>155</v>
      </c>
      <c r="H26">
        <v>602</v>
      </c>
      <c r="I26">
        <v>196</v>
      </c>
      <c r="J26">
        <v>45</v>
      </c>
      <c r="K26">
        <v>5</v>
      </c>
      <c r="L26">
        <v>34</v>
      </c>
      <c r="M26">
        <v>119</v>
      </c>
      <c r="N26">
        <v>114</v>
      </c>
      <c r="O26">
        <v>47</v>
      </c>
      <c r="P26">
        <v>110</v>
      </c>
      <c r="Q26">
        <v>10</v>
      </c>
      <c r="R26">
        <v>5</v>
      </c>
      <c r="S26">
        <f t="shared" si="0"/>
        <v>649</v>
      </c>
      <c r="T26">
        <f t="shared" si="1"/>
        <v>411</v>
      </c>
      <c r="U26" s="1">
        <f t="shared" si="2"/>
        <v>0.30981474706537687</v>
      </c>
      <c r="V26" s="1">
        <f t="shared" si="3"/>
        <v>0.356290368928695</v>
      </c>
      <c r="W26" s="1">
        <f t="shared" si="4"/>
        <v>0.5579826822146838</v>
      </c>
      <c r="X26" s="2">
        <f t="shared" si="5"/>
        <v>108.73249999999999</v>
      </c>
      <c r="Y26" s="2">
        <f t="shared" si="6"/>
        <v>52.726899999999986</v>
      </c>
      <c r="Z26" s="2">
        <f t="shared" si="7"/>
        <v>46.00622799999998</v>
      </c>
      <c r="AA26" s="3">
        <f t="shared" si="8"/>
        <v>6.746177007299269</v>
      </c>
      <c r="AB26" s="1">
        <f t="shared" si="9"/>
        <v>0.32036760347797594</v>
      </c>
      <c r="AC26" s="2">
        <f t="shared" si="10"/>
        <v>58.63057972443639</v>
      </c>
      <c r="AD26" s="2">
        <f t="shared" si="11"/>
        <v>22.806099999999983</v>
      </c>
      <c r="AE26" s="1">
        <f t="shared" si="12"/>
        <v>0.40669856459330145</v>
      </c>
      <c r="AF26" s="1">
        <f t="shared" si="13"/>
        <v>0.010917030567685589</v>
      </c>
      <c r="AG26" s="1">
        <f t="shared" si="14"/>
        <v>0.5909090909090909</v>
      </c>
      <c r="AH26" s="1">
        <f t="shared" si="15"/>
        <v>0.07177033492822966</v>
      </c>
    </row>
    <row r="27" spans="1:34" ht="12.75">
      <c r="A27" t="s">
        <v>82</v>
      </c>
      <c r="B27">
        <v>31</v>
      </c>
      <c r="C27" t="s">
        <v>13</v>
      </c>
      <c r="D27">
        <v>0.96</v>
      </c>
      <c r="E27" t="s">
        <v>152</v>
      </c>
      <c r="F27">
        <v>1.12</v>
      </c>
      <c r="G27">
        <v>146</v>
      </c>
      <c r="H27">
        <v>494</v>
      </c>
      <c r="I27">
        <v>140</v>
      </c>
      <c r="J27">
        <v>34</v>
      </c>
      <c r="K27">
        <v>6</v>
      </c>
      <c r="L27">
        <v>20</v>
      </c>
      <c r="M27">
        <v>84</v>
      </c>
      <c r="N27">
        <v>100</v>
      </c>
      <c r="O27">
        <v>89</v>
      </c>
      <c r="P27">
        <v>106</v>
      </c>
      <c r="Q27">
        <v>2</v>
      </c>
      <c r="R27">
        <v>3</v>
      </c>
      <c r="S27">
        <f t="shared" si="0"/>
        <v>583</v>
      </c>
      <c r="T27">
        <f t="shared" si="1"/>
        <v>357</v>
      </c>
      <c r="U27" s="1">
        <f t="shared" si="2"/>
        <v>0.2885135979183821</v>
      </c>
      <c r="V27" s="1">
        <f t="shared" si="3"/>
        <v>0.39988225040572034</v>
      </c>
      <c r="W27" s="1">
        <f t="shared" si="4"/>
        <v>0.5069596077708713</v>
      </c>
      <c r="X27" s="2">
        <f t="shared" si="5"/>
        <v>99.68583333333333</v>
      </c>
      <c r="Y27" s="2">
        <f t="shared" si="6"/>
        <v>51.03863333333333</v>
      </c>
      <c r="Z27" s="2">
        <f t="shared" si="7"/>
        <v>45.200969333333326</v>
      </c>
      <c r="AA27" s="3">
        <f t="shared" si="8"/>
        <v>7.120416666666666</v>
      </c>
      <c r="AB27" s="1">
        <f t="shared" si="9"/>
        <v>0.40402401110746133</v>
      </c>
      <c r="AC27" s="2">
        <f t="shared" si="10"/>
        <v>46.57720837519936</v>
      </c>
      <c r="AD27" s="2">
        <f t="shared" si="11"/>
        <v>25.04903333333333</v>
      </c>
      <c r="AE27" s="1">
        <f t="shared" si="12"/>
        <v>0.3062200956937799</v>
      </c>
      <c r="AF27" s="1">
        <f t="shared" si="13"/>
        <v>0.016304347826086956</v>
      </c>
      <c r="AG27" s="1">
        <f t="shared" si="14"/>
        <v>0.4166666666666667</v>
      </c>
      <c r="AH27" s="1">
        <f t="shared" si="15"/>
        <v>0.023923444976076555</v>
      </c>
    </row>
    <row r="28" spans="1:34" ht="12.75">
      <c r="A28" t="s">
        <v>124</v>
      </c>
      <c r="B28">
        <v>33</v>
      </c>
      <c r="C28" t="s">
        <v>18</v>
      </c>
      <c r="D28">
        <v>0.94</v>
      </c>
      <c r="E28" t="s">
        <v>153</v>
      </c>
      <c r="F28">
        <v>1.02</v>
      </c>
      <c r="G28">
        <v>141</v>
      </c>
      <c r="H28">
        <v>552</v>
      </c>
      <c r="I28">
        <v>148</v>
      </c>
      <c r="J28">
        <v>34</v>
      </c>
      <c r="K28">
        <v>9</v>
      </c>
      <c r="L28">
        <v>22</v>
      </c>
      <c r="M28">
        <v>88</v>
      </c>
      <c r="N28">
        <v>83</v>
      </c>
      <c r="O28">
        <v>71</v>
      </c>
      <c r="P28">
        <v>142</v>
      </c>
      <c r="Q28">
        <v>25</v>
      </c>
      <c r="R28">
        <v>9</v>
      </c>
      <c r="S28">
        <f t="shared" si="0"/>
        <v>623</v>
      </c>
      <c r="T28">
        <f t="shared" si="1"/>
        <v>413</v>
      </c>
      <c r="U28" s="1">
        <f t="shared" si="2"/>
        <v>0.27548162605888216</v>
      </c>
      <c r="V28" s="1">
        <f t="shared" si="3"/>
        <v>0.36118197487100495</v>
      </c>
      <c r="W28" s="1">
        <f t="shared" si="4"/>
        <v>0.4951223819706935</v>
      </c>
      <c r="X28" s="2">
        <f t="shared" si="5"/>
        <v>102.18361702127662</v>
      </c>
      <c r="Y28" s="2">
        <f t="shared" si="6"/>
        <v>45.905483687943295</v>
      </c>
      <c r="Z28" s="2">
        <f t="shared" si="7"/>
        <v>44.77992102127662</v>
      </c>
      <c r="AA28" s="3">
        <f t="shared" si="8"/>
        <v>6.309157951676886</v>
      </c>
      <c r="AB28" s="1">
        <f t="shared" si="9"/>
        <v>0.35379531235974115</v>
      </c>
      <c r="AC28" s="2">
        <f t="shared" si="10"/>
        <v>71.71106206282093</v>
      </c>
      <c r="AD28" s="2">
        <f t="shared" si="11"/>
        <v>23.54841702127662</v>
      </c>
      <c r="AE28" s="1">
        <f t="shared" si="12"/>
        <v>0.3350253807106599</v>
      </c>
      <c r="AF28" s="1">
        <f t="shared" si="13"/>
        <v>0.023195876288659795</v>
      </c>
      <c r="AG28" s="1">
        <f t="shared" si="14"/>
        <v>0.6829268292682927</v>
      </c>
      <c r="AH28" s="1">
        <f t="shared" si="15"/>
        <v>0.17258883248730963</v>
      </c>
    </row>
    <row r="29" spans="1:34" ht="12.75">
      <c r="A29" t="s">
        <v>140</v>
      </c>
      <c r="B29">
        <v>31</v>
      </c>
      <c r="C29" t="s">
        <v>10</v>
      </c>
      <c r="D29">
        <v>0.99</v>
      </c>
      <c r="E29" t="s">
        <v>3</v>
      </c>
      <c r="F29">
        <v>1.01</v>
      </c>
      <c r="G29">
        <v>142</v>
      </c>
      <c r="H29">
        <v>521</v>
      </c>
      <c r="I29">
        <v>154</v>
      </c>
      <c r="J29">
        <v>48</v>
      </c>
      <c r="K29">
        <v>1</v>
      </c>
      <c r="L29">
        <v>22</v>
      </c>
      <c r="M29">
        <v>94</v>
      </c>
      <c r="N29">
        <v>95</v>
      </c>
      <c r="O29">
        <v>56</v>
      </c>
      <c r="P29">
        <v>69</v>
      </c>
      <c r="Q29">
        <v>7</v>
      </c>
      <c r="R29">
        <v>4</v>
      </c>
      <c r="S29">
        <f t="shared" si="0"/>
        <v>577</v>
      </c>
      <c r="T29">
        <f t="shared" si="1"/>
        <v>371</v>
      </c>
      <c r="U29" s="1">
        <f t="shared" si="2"/>
        <v>0.2968894617145579</v>
      </c>
      <c r="V29" s="1">
        <f t="shared" si="3"/>
        <v>0.36555713617445557</v>
      </c>
      <c r="W29" s="1">
        <f t="shared" si="4"/>
        <v>0.5205204848242247</v>
      </c>
      <c r="X29" s="2">
        <f t="shared" si="5"/>
        <v>95.5591919191919</v>
      </c>
      <c r="Y29" s="2">
        <f t="shared" si="6"/>
        <v>45.00425858585858</v>
      </c>
      <c r="Z29" s="2">
        <f t="shared" si="7"/>
        <v>44.49870925252525</v>
      </c>
      <c r="AA29" s="3">
        <f t="shared" si="8"/>
        <v>6.5680846197827325</v>
      </c>
      <c r="AB29" s="1">
        <f t="shared" si="9"/>
        <v>0.3318640546010252</v>
      </c>
      <c r="AC29" s="2">
        <f t="shared" si="10"/>
        <v>49.205937702526256</v>
      </c>
      <c r="AD29" s="2">
        <f t="shared" si="11"/>
        <v>25.613325252525247</v>
      </c>
      <c r="AE29" s="1">
        <f t="shared" si="12"/>
        <v>0.3829787234042553</v>
      </c>
      <c r="AF29" s="1">
        <f t="shared" si="13"/>
        <v>0.002325581395348837</v>
      </c>
      <c r="AG29" s="1">
        <f t="shared" si="14"/>
        <v>0.5555555555555556</v>
      </c>
      <c r="AH29" s="1">
        <f t="shared" si="15"/>
        <v>0.05851063829787234</v>
      </c>
    </row>
    <row r="30" spans="1:34" ht="12.75">
      <c r="A30" t="s">
        <v>37</v>
      </c>
      <c r="B30">
        <v>31</v>
      </c>
      <c r="C30" t="s">
        <v>8</v>
      </c>
      <c r="D30">
        <v>0.99</v>
      </c>
      <c r="E30" t="s">
        <v>1</v>
      </c>
      <c r="F30">
        <v>0.86</v>
      </c>
      <c r="G30">
        <v>149</v>
      </c>
      <c r="H30">
        <v>598</v>
      </c>
      <c r="I30">
        <v>175</v>
      </c>
      <c r="J30">
        <v>40</v>
      </c>
      <c r="K30">
        <v>2</v>
      </c>
      <c r="L30">
        <v>14</v>
      </c>
      <c r="M30">
        <v>100</v>
      </c>
      <c r="N30">
        <v>70</v>
      </c>
      <c r="O30">
        <v>62</v>
      </c>
      <c r="P30">
        <v>89</v>
      </c>
      <c r="Q30">
        <v>17</v>
      </c>
      <c r="R30">
        <v>6</v>
      </c>
      <c r="S30">
        <f t="shared" si="0"/>
        <v>660</v>
      </c>
      <c r="T30">
        <f t="shared" si="1"/>
        <v>429</v>
      </c>
      <c r="U30" s="1">
        <f t="shared" si="2"/>
        <v>0.29393320453269356</v>
      </c>
      <c r="V30" s="1">
        <f t="shared" si="3"/>
        <v>0.3606751285333379</v>
      </c>
      <c r="W30" s="1">
        <f t="shared" si="4"/>
        <v>0.4383803793316172</v>
      </c>
      <c r="X30" s="2">
        <f t="shared" si="5"/>
        <v>94.16060606060607</v>
      </c>
      <c r="Y30" s="2">
        <f t="shared" si="6"/>
        <v>35.70220606060608</v>
      </c>
      <c r="Z30" s="2">
        <f t="shared" si="7"/>
        <v>43.886382060606074</v>
      </c>
      <c r="AA30" s="3">
        <f t="shared" si="8"/>
        <v>5.596959101504557</v>
      </c>
      <c r="AB30" s="1">
        <f t="shared" si="9"/>
        <v>0.24884155546416048</v>
      </c>
      <c r="AC30" s="2">
        <f t="shared" si="10"/>
        <v>57.18405143480772</v>
      </c>
      <c r="AD30" s="2">
        <f t="shared" si="11"/>
        <v>25.291806060606085</v>
      </c>
      <c r="AE30" s="1">
        <f t="shared" si="12"/>
        <v>0.38565022421524664</v>
      </c>
      <c r="AF30" s="1">
        <f t="shared" si="13"/>
        <v>0.00404040404040404</v>
      </c>
      <c r="AG30" s="1">
        <f t="shared" si="14"/>
        <v>0.6666666666666666</v>
      </c>
      <c r="AH30" s="1">
        <f t="shared" si="15"/>
        <v>0.1031390134529148</v>
      </c>
    </row>
    <row r="31" spans="1:34" ht="12.75">
      <c r="A31" t="s">
        <v>99</v>
      </c>
      <c r="B31">
        <v>34</v>
      </c>
      <c r="C31" t="s">
        <v>16</v>
      </c>
      <c r="D31">
        <v>0.97</v>
      </c>
      <c r="E31" t="s">
        <v>0</v>
      </c>
      <c r="F31">
        <v>1.19</v>
      </c>
      <c r="G31">
        <v>144</v>
      </c>
      <c r="H31">
        <v>524</v>
      </c>
      <c r="I31">
        <v>139</v>
      </c>
      <c r="J31">
        <v>30</v>
      </c>
      <c r="K31">
        <v>2</v>
      </c>
      <c r="L31">
        <v>38</v>
      </c>
      <c r="M31">
        <v>89</v>
      </c>
      <c r="N31">
        <v>114</v>
      </c>
      <c r="O31">
        <v>74</v>
      </c>
      <c r="P31">
        <v>120</v>
      </c>
      <c r="Q31">
        <v>0</v>
      </c>
      <c r="R31">
        <v>0</v>
      </c>
      <c r="S31">
        <f t="shared" si="0"/>
        <v>598</v>
      </c>
      <c r="T31">
        <f t="shared" si="1"/>
        <v>385</v>
      </c>
      <c r="U31" s="1">
        <f t="shared" si="2"/>
        <v>0.2688298524408265</v>
      </c>
      <c r="V31" s="1">
        <f t="shared" si="3"/>
        <v>0.3609710725274359</v>
      </c>
      <c r="W31" s="1">
        <f t="shared" si="4"/>
        <v>0.5550659543202676</v>
      </c>
      <c r="X31" s="2">
        <f t="shared" si="5"/>
        <v>104.56701030927836</v>
      </c>
      <c r="Y31" s="2">
        <f t="shared" si="6"/>
        <v>52.1043436426117</v>
      </c>
      <c r="Z31" s="2">
        <f t="shared" si="7"/>
        <v>42.13643697594503</v>
      </c>
      <c r="AA31" s="3">
        <f t="shared" si="8"/>
        <v>6.925866916588567</v>
      </c>
      <c r="AB31" s="1">
        <f t="shared" si="9"/>
        <v>0.43042553701352637</v>
      </c>
      <c r="AC31" s="2">
        <f t="shared" si="10"/>
        <v>37.171439844847775</v>
      </c>
      <c r="AD31" s="2">
        <f t="shared" si="11"/>
        <v>19.045676975945035</v>
      </c>
      <c r="AE31" s="1">
        <f t="shared" si="12"/>
        <v>0.2914285714285714</v>
      </c>
      <c r="AF31" s="1">
        <f t="shared" si="13"/>
        <v>0.00546448087431694</v>
      </c>
      <c r="AG31" s="1">
        <f t="shared" si="14"/>
        <v>0.42857142857142855</v>
      </c>
      <c r="AH31" s="1">
        <f t="shared" si="15"/>
        <v>0</v>
      </c>
    </row>
    <row r="32" spans="1:34" ht="12.75">
      <c r="A32" t="s">
        <v>70</v>
      </c>
      <c r="B32">
        <v>26</v>
      </c>
      <c r="C32" t="s">
        <v>15</v>
      </c>
      <c r="D32">
        <v>0.96</v>
      </c>
      <c r="E32" t="s">
        <v>2</v>
      </c>
      <c r="F32">
        <v>0.93</v>
      </c>
      <c r="G32">
        <v>154</v>
      </c>
      <c r="H32">
        <v>611</v>
      </c>
      <c r="I32">
        <v>172</v>
      </c>
      <c r="J32">
        <v>26</v>
      </c>
      <c r="K32">
        <v>7</v>
      </c>
      <c r="L32">
        <v>27</v>
      </c>
      <c r="M32">
        <v>105</v>
      </c>
      <c r="N32">
        <v>90</v>
      </c>
      <c r="O32">
        <v>48</v>
      </c>
      <c r="P32">
        <v>123</v>
      </c>
      <c r="Q32">
        <v>6</v>
      </c>
      <c r="R32">
        <v>6</v>
      </c>
      <c r="S32">
        <f t="shared" si="0"/>
        <v>659</v>
      </c>
      <c r="T32">
        <f t="shared" si="1"/>
        <v>445</v>
      </c>
      <c r="U32" s="1">
        <f t="shared" si="2"/>
        <v>0.28658432765874553</v>
      </c>
      <c r="V32" s="1">
        <f t="shared" si="3"/>
        <v>0.33986188837816783</v>
      </c>
      <c r="W32" s="1">
        <f t="shared" si="4"/>
        <v>0.48819306979076993</v>
      </c>
      <c r="X32" s="2">
        <f t="shared" si="5"/>
        <v>98.44479166666667</v>
      </c>
      <c r="Y32" s="2">
        <f t="shared" si="6"/>
        <v>37.806125000000016</v>
      </c>
      <c r="Z32" s="2">
        <f t="shared" si="7"/>
        <v>42.05083166666669</v>
      </c>
      <c r="AA32" s="3">
        <f t="shared" si="8"/>
        <v>5.641218398876405</v>
      </c>
      <c r="AB32" s="1">
        <f t="shared" si="9"/>
        <v>0.2823154302953992</v>
      </c>
      <c r="AC32" s="2">
        <f t="shared" si="10"/>
        <v>56.71156085624364</v>
      </c>
      <c r="AD32" s="2">
        <f t="shared" si="11"/>
        <v>21.192791666666675</v>
      </c>
      <c r="AE32" s="1">
        <f t="shared" si="12"/>
        <v>0.40414507772020725</v>
      </c>
      <c r="AF32" s="1">
        <f t="shared" si="13"/>
        <v>0.015184381778741865</v>
      </c>
      <c r="AG32" s="1">
        <f t="shared" si="14"/>
        <v>0.47368421052631576</v>
      </c>
      <c r="AH32" s="1">
        <f t="shared" si="15"/>
        <v>0.06217616580310881</v>
      </c>
    </row>
    <row r="33" spans="1:34" ht="12.75">
      <c r="A33" t="s">
        <v>121</v>
      </c>
      <c r="B33">
        <v>29</v>
      </c>
      <c r="C33" t="s">
        <v>20</v>
      </c>
      <c r="D33">
        <v>1</v>
      </c>
      <c r="E33" t="s">
        <v>3</v>
      </c>
      <c r="F33">
        <v>1.01</v>
      </c>
      <c r="G33">
        <v>157</v>
      </c>
      <c r="H33">
        <v>582</v>
      </c>
      <c r="I33">
        <v>200</v>
      </c>
      <c r="J33">
        <v>53</v>
      </c>
      <c r="K33">
        <v>2</v>
      </c>
      <c r="L33">
        <v>6</v>
      </c>
      <c r="M33">
        <v>85</v>
      </c>
      <c r="N33">
        <v>85</v>
      </c>
      <c r="O33">
        <v>31</v>
      </c>
      <c r="P33">
        <v>52</v>
      </c>
      <c r="Q33">
        <v>3</v>
      </c>
      <c r="R33">
        <v>2</v>
      </c>
      <c r="S33">
        <f t="shared" si="0"/>
        <v>613</v>
      </c>
      <c r="T33">
        <f t="shared" si="1"/>
        <v>384</v>
      </c>
      <c r="U33" s="1">
        <f t="shared" si="2"/>
        <v>0.3436426116838488</v>
      </c>
      <c r="V33" s="1">
        <f t="shared" si="3"/>
        <v>0.3768352365415987</v>
      </c>
      <c r="W33" s="1">
        <f t="shared" si="4"/>
        <v>0.4725085910652921</v>
      </c>
      <c r="X33" s="2">
        <f t="shared" si="5"/>
        <v>93.863</v>
      </c>
      <c r="Y33" s="2">
        <f t="shared" si="6"/>
        <v>41.53660000000001</v>
      </c>
      <c r="Z33" s="2">
        <f t="shared" si="7"/>
        <v>41.01333600000001</v>
      </c>
      <c r="AA33" s="3">
        <f t="shared" si="8"/>
        <v>6.23308984375</v>
      </c>
      <c r="AB33" s="1">
        <f t="shared" si="9"/>
        <v>0.18213058419243983</v>
      </c>
      <c r="AC33" s="2">
        <f t="shared" si="10"/>
        <v>43.884926088846484</v>
      </c>
      <c r="AD33" s="2">
        <f t="shared" si="11"/>
        <v>21.466200000000004</v>
      </c>
      <c r="AE33" s="1">
        <f t="shared" si="12"/>
        <v>0.3511111111111111</v>
      </c>
      <c r="AF33" s="1">
        <f t="shared" si="13"/>
        <v>0.003816793893129771</v>
      </c>
      <c r="AG33" s="1">
        <f t="shared" si="14"/>
        <v>0.5</v>
      </c>
      <c r="AH33" s="1">
        <f t="shared" si="15"/>
        <v>0.022222222222222223</v>
      </c>
    </row>
    <row r="34" spans="1:34" ht="12.75">
      <c r="A34" t="s">
        <v>148</v>
      </c>
      <c r="B34">
        <v>22</v>
      </c>
      <c r="C34" t="s">
        <v>17</v>
      </c>
      <c r="D34">
        <v>0.97</v>
      </c>
      <c r="E34" t="s">
        <v>3</v>
      </c>
      <c r="F34">
        <v>1.01</v>
      </c>
      <c r="G34">
        <v>157</v>
      </c>
      <c r="H34">
        <v>614</v>
      </c>
      <c r="I34">
        <v>176</v>
      </c>
      <c r="J34">
        <v>47</v>
      </c>
      <c r="K34">
        <v>3</v>
      </c>
      <c r="L34">
        <v>20</v>
      </c>
      <c r="M34">
        <v>84</v>
      </c>
      <c r="N34">
        <v>110</v>
      </c>
      <c r="O34">
        <v>61</v>
      </c>
      <c r="P34">
        <v>120</v>
      </c>
      <c r="Q34">
        <v>11</v>
      </c>
      <c r="R34">
        <v>8</v>
      </c>
      <c r="S34">
        <f aca="true" t="shared" si="16" ref="S34:S65">H34+O34</f>
        <v>675</v>
      </c>
      <c r="T34">
        <f aca="true" t="shared" si="17" ref="T34:T65">H34-I34+R34</f>
        <v>446</v>
      </c>
      <c r="U34" s="1">
        <f aca="true" t="shared" si="18" ref="U34:U65">I34/H34/(D34^0.438)</f>
        <v>0.2904947427120519</v>
      </c>
      <c r="V34" s="1">
        <f aca="true" t="shared" si="19" ref="V34:V65">(I34+O34)/(H34+O34)/(D34^0.438)</f>
        <v>0.3558267169189593</v>
      </c>
      <c r="W34" s="1">
        <f aca="true" t="shared" si="20" ref="W34:W65">(I34+J34+2*K34+3*L34)/H34/(D34^0.438)</f>
        <v>0.4770055718396761</v>
      </c>
      <c r="X34" s="2">
        <f aca="true" t="shared" si="21" ref="X34:X65">(1.5*I34+J34+2*K34+3*L34+O34+0.7*Q34-R34-0.3*(H34-I34))*0.322/D34</f>
        <v>101.67896907216495</v>
      </c>
      <c r="Y34" s="2">
        <f aca="true" t="shared" si="22" ref="Y34:Y65">(AA34-0.73*4.76)*T34/25.5</f>
        <v>40.90403573883162</v>
      </c>
      <c r="Z34" s="2">
        <f aca="true" t="shared" si="23" ref="Z34:Z65">(AA34-0.73*4.76*F34)*T34/25.5</f>
        <v>40.29628640549828</v>
      </c>
      <c r="AA34" s="3">
        <f aca="true" t="shared" si="24" ref="AA34:AA65">X34/T34*25.5</f>
        <v>5.8134836577134665</v>
      </c>
      <c r="AB34" s="1">
        <f aca="true" t="shared" si="25" ref="AB34:AB65">W34-U34+(V34-U34)/(1-V34)</f>
        <v>0.28793070468413384</v>
      </c>
      <c r="AC34" s="2">
        <f aca="true" t="shared" si="26" ref="AC34:AC65">((AH34-0.073)*14.95+(AG34-0.713)*8.065+1.31+(AF34-0.0082)*158.7+(AE34-0.324)*15.63)*4.25+50</f>
        <v>47.31707465318318</v>
      </c>
      <c r="AD34" s="2">
        <f aca="true" t="shared" si="27" ref="AD34:AD65">(AA34-4.76*F34)*T34/25.5</f>
        <v>17.59310240549828</v>
      </c>
      <c r="AE34" s="1">
        <f aca="true" t="shared" si="28" ref="AE34:AE65">(M34-L34)/(I34-L34+O34)</f>
        <v>0.29493087557603687</v>
      </c>
      <c r="AF34" s="1">
        <f aca="true" t="shared" si="29" ref="AF34:AF65">K34/(H34-L34-P34)</f>
        <v>0.006329113924050633</v>
      </c>
      <c r="AG34" s="1">
        <f aca="true" t="shared" si="30" ref="AG34:AG65">(Q34+3)/(Q34+R34+7)</f>
        <v>0.5384615384615384</v>
      </c>
      <c r="AH34" s="1">
        <f aca="true" t="shared" si="31" ref="AH34:AH65">(Q34+R34)/(I34-L34+O34)</f>
        <v>0.08755760368663594</v>
      </c>
    </row>
    <row r="35" spans="1:34" ht="12.75">
      <c r="A35" t="s">
        <v>27</v>
      </c>
      <c r="B35">
        <v>24</v>
      </c>
      <c r="C35" t="s">
        <v>18</v>
      </c>
      <c r="D35">
        <v>0.94</v>
      </c>
      <c r="E35" t="s">
        <v>0</v>
      </c>
      <c r="F35">
        <v>1.19</v>
      </c>
      <c r="G35">
        <v>156</v>
      </c>
      <c r="H35">
        <v>570</v>
      </c>
      <c r="I35">
        <v>173</v>
      </c>
      <c r="J35">
        <v>38</v>
      </c>
      <c r="K35">
        <v>1</v>
      </c>
      <c r="L35">
        <v>24</v>
      </c>
      <c r="M35">
        <v>83</v>
      </c>
      <c r="N35">
        <v>82</v>
      </c>
      <c r="O35">
        <v>52</v>
      </c>
      <c r="P35">
        <v>113</v>
      </c>
      <c r="Q35">
        <v>0</v>
      </c>
      <c r="R35">
        <v>1</v>
      </c>
      <c r="S35">
        <f t="shared" si="16"/>
        <v>622</v>
      </c>
      <c r="T35">
        <f t="shared" si="17"/>
        <v>398</v>
      </c>
      <c r="U35" s="1">
        <f t="shared" si="18"/>
        <v>0.3118467681616762</v>
      </c>
      <c r="V35" s="1">
        <f t="shared" si="19"/>
        <v>0.3716739588567085</v>
      </c>
      <c r="W35" s="1">
        <f t="shared" si="20"/>
        <v>0.5137360053530504</v>
      </c>
      <c r="X35" s="2">
        <f t="shared" si="21"/>
        <v>103.93063829787235</v>
      </c>
      <c r="Y35" s="2">
        <f t="shared" si="22"/>
        <v>49.69650496453902</v>
      </c>
      <c r="Z35" s="2">
        <f t="shared" si="23"/>
        <v>39.392019631205685</v>
      </c>
      <c r="AA35" s="3">
        <f t="shared" si="24"/>
        <v>6.6588725542606655</v>
      </c>
      <c r="AB35" s="1">
        <f t="shared" si="25"/>
        <v>0.2971060303489071</v>
      </c>
      <c r="AC35" s="2">
        <f t="shared" si="26"/>
        <v>33.66309035199292</v>
      </c>
      <c r="AD35" s="2">
        <f t="shared" si="27"/>
        <v>15.521571631205687</v>
      </c>
      <c r="AE35" s="1">
        <f t="shared" si="28"/>
        <v>0.2935323383084577</v>
      </c>
      <c r="AF35" s="1">
        <f t="shared" si="29"/>
        <v>0.0023094688221709007</v>
      </c>
      <c r="AG35" s="1">
        <f t="shared" si="30"/>
        <v>0.375</v>
      </c>
      <c r="AH35" s="1">
        <f t="shared" si="31"/>
        <v>0.004975124378109453</v>
      </c>
    </row>
    <row r="36" spans="1:34" ht="12.75">
      <c r="A36" t="s">
        <v>51</v>
      </c>
      <c r="B36">
        <v>27</v>
      </c>
      <c r="C36" t="s">
        <v>21</v>
      </c>
      <c r="D36">
        <v>1.01</v>
      </c>
      <c r="E36" t="s">
        <v>154</v>
      </c>
      <c r="F36">
        <v>1.12</v>
      </c>
      <c r="G36">
        <v>161</v>
      </c>
      <c r="H36">
        <v>562</v>
      </c>
      <c r="I36">
        <v>131</v>
      </c>
      <c r="J36">
        <v>24</v>
      </c>
      <c r="K36">
        <v>0</v>
      </c>
      <c r="L36">
        <v>40</v>
      </c>
      <c r="M36">
        <v>99</v>
      </c>
      <c r="N36">
        <v>92</v>
      </c>
      <c r="O36">
        <v>112</v>
      </c>
      <c r="P36">
        <v>195</v>
      </c>
      <c r="Q36">
        <v>7</v>
      </c>
      <c r="R36">
        <v>0</v>
      </c>
      <c r="S36">
        <f t="shared" si="16"/>
        <v>674</v>
      </c>
      <c r="T36">
        <f t="shared" si="17"/>
        <v>431</v>
      </c>
      <c r="U36" s="1">
        <f t="shared" si="18"/>
        <v>0.23208240611643843</v>
      </c>
      <c r="V36" s="1">
        <f t="shared" si="19"/>
        <v>0.35896624769177443</v>
      </c>
      <c r="W36" s="1">
        <f t="shared" si="20"/>
        <v>0.48719589070244707</v>
      </c>
      <c r="X36" s="2">
        <f t="shared" si="21"/>
        <v>104.6021782178218</v>
      </c>
      <c r="Y36" s="2">
        <f t="shared" si="22"/>
        <v>45.871244884488476</v>
      </c>
      <c r="Z36" s="2">
        <f t="shared" si="23"/>
        <v>38.823532884488465</v>
      </c>
      <c r="AA36" s="3">
        <f t="shared" si="24"/>
        <v>6.188759964163471</v>
      </c>
      <c r="AB36" s="1">
        <f t="shared" si="25"/>
        <v>0.45304977283675113</v>
      </c>
      <c r="AC36" s="2">
        <f t="shared" si="26"/>
        <v>45.41759001847291</v>
      </c>
      <c r="AD36" s="2">
        <f t="shared" si="27"/>
        <v>14.494444884488471</v>
      </c>
      <c r="AE36" s="1">
        <f t="shared" si="28"/>
        <v>0.29064039408866993</v>
      </c>
      <c r="AF36" s="1">
        <f t="shared" si="29"/>
        <v>0</v>
      </c>
      <c r="AG36" s="1">
        <f t="shared" si="30"/>
        <v>0.7142857142857143</v>
      </c>
      <c r="AH36" s="1">
        <f t="shared" si="31"/>
        <v>0.034482758620689655</v>
      </c>
    </row>
    <row r="37" spans="1:34" ht="12.75">
      <c r="A37" t="s">
        <v>35</v>
      </c>
      <c r="B37">
        <v>27</v>
      </c>
      <c r="C37" t="s">
        <v>8</v>
      </c>
      <c r="D37">
        <v>0.99</v>
      </c>
      <c r="E37" t="s">
        <v>0</v>
      </c>
      <c r="F37">
        <v>1.19</v>
      </c>
      <c r="G37">
        <v>149</v>
      </c>
      <c r="H37">
        <v>492</v>
      </c>
      <c r="I37">
        <v>140</v>
      </c>
      <c r="J37">
        <v>38</v>
      </c>
      <c r="K37">
        <v>2</v>
      </c>
      <c r="L37">
        <v>32</v>
      </c>
      <c r="M37">
        <v>89</v>
      </c>
      <c r="N37">
        <v>90</v>
      </c>
      <c r="O37">
        <v>55</v>
      </c>
      <c r="P37">
        <v>128</v>
      </c>
      <c r="Q37">
        <v>0</v>
      </c>
      <c r="R37">
        <v>2</v>
      </c>
      <c r="S37">
        <f t="shared" si="16"/>
        <v>547</v>
      </c>
      <c r="T37">
        <f t="shared" si="17"/>
        <v>354</v>
      </c>
      <c r="U37" s="1">
        <f t="shared" si="18"/>
        <v>0.28580822164317193</v>
      </c>
      <c r="V37" s="1">
        <f t="shared" si="19"/>
        <v>0.3580626897942794</v>
      </c>
      <c r="W37" s="1">
        <f t="shared" si="20"/>
        <v>0.5675334686914414</v>
      </c>
      <c r="X37" s="2">
        <f t="shared" si="21"/>
        <v>96.07959595959595</v>
      </c>
      <c r="Y37" s="2">
        <f t="shared" si="22"/>
        <v>47.84119595959595</v>
      </c>
      <c r="Z37" s="2">
        <f t="shared" si="23"/>
        <v>38.67589995959595</v>
      </c>
      <c r="AA37" s="3">
        <f t="shared" si="24"/>
        <v>6.920987844547166</v>
      </c>
      <c r="AB37" s="1">
        <f t="shared" si="25"/>
        <v>0.39428213851163085</v>
      </c>
      <c r="AC37" s="2">
        <f t="shared" si="26"/>
        <v>38.93446001955675</v>
      </c>
      <c r="AD37" s="2">
        <f t="shared" si="27"/>
        <v>17.444395959595955</v>
      </c>
      <c r="AE37" s="1">
        <f t="shared" si="28"/>
        <v>0.3496932515337423</v>
      </c>
      <c r="AF37" s="1">
        <f t="shared" si="29"/>
        <v>0.006024096385542169</v>
      </c>
      <c r="AG37" s="1">
        <f t="shared" si="30"/>
        <v>0.3333333333333333</v>
      </c>
      <c r="AH37" s="1">
        <f t="shared" si="31"/>
        <v>0.012269938650306749</v>
      </c>
    </row>
    <row r="38" spans="1:34" ht="12.75">
      <c r="A38" t="s">
        <v>86</v>
      </c>
      <c r="B38">
        <v>38</v>
      </c>
      <c r="C38" t="s">
        <v>13</v>
      </c>
      <c r="D38">
        <v>0.96</v>
      </c>
      <c r="E38" t="s">
        <v>2</v>
      </c>
      <c r="F38">
        <v>0.93</v>
      </c>
      <c r="G38">
        <v>115</v>
      </c>
      <c r="H38">
        <v>407</v>
      </c>
      <c r="I38">
        <v>119</v>
      </c>
      <c r="J38">
        <v>27</v>
      </c>
      <c r="K38">
        <v>3</v>
      </c>
      <c r="L38">
        <v>14</v>
      </c>
      <c r="M38">
        <v>61</v>
      </c>
      <c r="N38">
        <v>68</v>
      </c>
      <c r="O38">
        <v>55</v>
      </c>
      <c r="P38">
        <v>69</v>
      </c>
      <c r="Q38">
        <v>1</v>
      </c>
      <c r="R38">
        <v>2</v>
      </c>
      <c r="S38">
        <f t="shared" si="16"/>
        <v>462</v>
      </c>
      <c r="T38">
        <f t="shared" si="17"/>
        <v>290</v>
      </c>
      <c r="U38" s="1">
        <f t="shared" si="18"/>
        <v>0.2976581321030187</v>
      </c>
      <c r="V38" s="1">
        <f t="shared" si="19"/>
        <v>0.38341797808708183</v>
      </c>
      <c r="W38" s="1">
        <f t="shared" si="20"/>
        <v>0.48525779519315665</v>
      </c>
      <c r="X38" s="2">
        <f t="shared" si="21"/>
        <v>74.06</v>
      </c>
      <c r="Y38" s="2">
        <f t="shared" si="22"/>
        <v>34.54266666666667</v>
      </c>
      <c r="Z38" s="2">
        <f t="shared" si="23"/>
        <v>37.30888</v>
      </c>
      <c r="AA38" s="3">
        <f t="shared" si="24"/>
        <v>6.512172413793103</v>
      </c>
      <c r="AB38" s="1">
        <f t="shared" si="25"/>
        <v>0.32668877522155726</v>
      </c>
      <c r="AC38" s="2">
        <f t="shared" si="26"/>
        <v>40.09713638888889</v>
      </c>
      <c r="AD38" s="2">
        <f t="shared" si="27"/>
        <v>23.715999999999998</v>
      </c>
      <c r="AE38" s="1">
        <f t="shared" si="28"/>
        <v>0.29375</v>
      </c>
      <c r="AF38" s="1">
        <f t="shared" si="29"/>
        <v>0.009259259259259259</v>
      </c>
      <c r="AG38" s="1">
        <f t="shared" si="30"/>
        <v>0.4</v>
      </c>
      <c r="AH38" s="1">
        <f t="shared" si="31"/>
        <v>0.01875</v>
      </c>
    </row>
    <row r="39" spans="1:34" ht="12.75">
      <c r="A39" t="s">
        <v>109</v>
      </c>
      <c r="B39">
        <v>30</v>
      </c>
      <c r="C39" t="s">
        <v>19</v>
      </c>
      <c r="D39">
        <v>1.03</v>
      </c>
      <c r="E39" t="s">
        <v>154</v>
      </c>
      <c r="F39">
        <v>1.12</v>
      </c>
      <c r="G39">
        <v>144</v>
      </c>
      <c r="H39">
        <v>462</v>
      </c>
      <c r="I39">
        <v>119</v>
      </c>
      <c r="J39">
        <v>24</v>
      </c>
      <c r="K39">
        <v>1</v>
      </c>
      <c r="L39">
        <v>29</v>
      </c>
      <c r="M39">
        <v>80</v>
      </c>
      <c r="N39">
        <v>95</v>
      </c>
      <c r="O39">
        <v>98</v>
      </c>
      <c r="P39">
        <v>131</v>
      </c>
      <c r="Q39">
        <v>0</v>
      </c>
      <c r="R39">
        <v>0</v>
      </c>
      <c r="S39">
        <f t="shared" si="16"/>
        <v>560</v>
      </c>
      <c r="T39">
        <f t="shared" si="17"/>
        <v>343</v>
      </c>
      <c r="U39" s="1">
        <f t="shared" si="18"/>
        <v>0.2542624816172098</v>
      </c>
      <c r="V39" s="1">
        <f t="shared" si="19"/>
        <v>0.3825154686682436</v>
      </c>
      <c r="W39" s="1">
        <f t="shared" si="20"/>
        <v>0.4957050061780897</v>
      </c>
      <c r="X39" s="2">
        <f t="shared" si="21"/>
        <v>89.59728155339806</v>
      </c>
      <c r="Y39" s="2">
        <f t="shared" si="22"/>
        <v>42.857814886731404</v>
      </c>
      <c r="Z39" s="2">
        <f t="shared" si="23"/>
        <v>37.2490788867314</v>
      </c>
      <c r="AA39" s="3">
        <f t="shared" si="24"/>
        <v>6.66102238953834</v>
      </c>
      <c r="AB39" s="1">
        <f t="shared" si="25"/>
        <v>0.4491448726252514</v>
      </c>
      <c r="AC39" s="2">
        <f t="shared" si="26"/>
        <v>34.38049966955353</v>
      </c>
      <c r="AD39" s="2">
        <f t="shared" si="27"/>
        <v>17.887414886731403</v>
      </c>
      <c r="AE39" s="1">
        <f t="shared" si="28"/>
        <v>0.2712765957446808</v>
      </c>
      <c r="AF39" s="1">
        <f t="shared" si="29"/>
        <v>0.0033112582781456954</v>
      </c>
      <c r="AG39" s="1">
        <f t="shared" si="30"/>
        <v>0.42857142857142855</v>
      </c>
      <c r="AH39" s="1">
        <f t="shared" si="31"/>
        <v>0</v>
      </c>
    </row>
    <row r="40" spans="1:34" ht="12.75">
      <c r="A40" t="s">
        <v>40</v>
      </c>
      <c r="B40">
        <v>26</v>
      </c>
      <c r="C40" t="s">
        <v>21</v>
      </c>
      <c r="D40">
        <v>1.01</v>
      </c>
      <c r="E40" t="s">
        <v>1</v>
      </c>
      <c r="F40">
        <v>0.86</v>
      </c>
      <c r="G40">
        <v>156</v>
      </c>
      <c r="H40">
        <v>617</v>
      </c>
      <c r="I40">
        <v>169</v>
      </c>
      <c r="J40">
        <v>27</v>
      </c>
      <c r="K40">
        <v>3</v>
      </c>
      <c r="L40">
        <v>11</v>
      </c>
      <c r="M40">
        <v>98</v>
      </c>
      <c r="N40">
        <v>52</v>
      </c>
      <c r="O40">
        <v>81</v>
      </c>
      <c r="P40">
        <v>126</v>
      </c>
      <c r="Q40">
        <v>44</v>
      </c>
      <c r="R40">
        <v>12</v>
      </c>
      <c r="S40">
        <f t="shared" si="16"/>
        <v>698</v>
      </c>
      <c r="T40">
        <f t="shared" si="17"/>
        <v>460</v>
      </c>
      <c r="U40" s="1">
        <f t="shared" si="18"/>
        <v>0.27271484489251224</v>
      </c>
      <c r="V40" s="1">
        <f t="shared" si="19"/>
        <v>0.356608609761364</v>
      </c>
      <c r="W40" s="1">
        <f t="shared" si="20"/>
        <v>0.3792188671582271</v>
      </c>
      <c r="X40" s="2">
        <f t="shared" si="21"/>
        <v>90.82950495049504</v>
      </c>
      <c r="Y40" s="2">
        <f t="shared" si="22"/>
        <v>28.146838283828384</v>
      </c>
      <c r="Z40" s="2">
        <f t="shared" si="23"/>
        <v>36.92241161716172</v>
      </c>
      <c r="AA40" s="3">
        <f t="shared" si="24"/>
        <v>5.035113861386138</v>
      </c>
      <c r="AB40" s="1">
        <f t="shared" si="25"/>
        <v>0.2368970709475371</v>
      </c>
      <c r="AC40" s="2">
        <f t="shared" si="26"/>
        <v>68.29190009098758</v>
      </c>
      <c r="AD40" s="2">
        <f t="shared" si="27"/>
        <v>16.98417161716172</v>
      </c>
      <c r="AE40" s="1">
        <f t="shared" si="28"/>
        <v>0.36401673640167365</v>
      </c>
      <c r="AF40" s="1">
        <f t="shared" si="29"/>
        <v>0.00625</v>
      </c>
      <c r="AG40" s="1">
        <f t="shared" si="30"/>
        <v>0.746031746031746</v>
      </c>
      <c r="AH40" s="1">
        <f t="shared" si="31"/>
        <v>0.23430962343096234</v>
      </c>
    </row>
    <row r="41" spans="1:34" ht="12.75">
      <c r="A41" t="s">
        <v>126</v>
      </c>
      <c r="B41">
        <v>38</v>
      </c>
      <c r="C41" t="s">
        <v>18</v>
      </c>
      <c r="D41">
        <v>0.94</v>
      </c>
      <c r="E41" t="s">
        <v>4</v>
      </c>
      <c r="F41">
        <v>0.89</v>
      </c>
      <c r="G41">
        <v>126</v>
      </c>
      <c r="H41">
        <v>399</v>
      </c>
      <c r="I41">
        <v>113</v>
      </c>
      <c r="J41">
        <v>19</v>
      </c>
      <c r="K41">
        <v>1</v>
      </c>
      <c r="L41">
        <v>22</v>
      </c>
      <c r="M41">
        <v>39</v>
      </c>
      <c r="N41">
        <v>68</v>
      </c>
      <c r="O41">
        <v>34</v>
      </c>
      <c r="P41">
        <v>66</v>
      </c>
      <c r="Q41">
        <v>0</v>
      </c>
      <c r="R41">
        <v>0</v>
      </c>
      <c r="S41">
        <f t="shared" si="16"/>
        <v>433</v>
      </c>
      <c r="T41">
        <f t="shared" si="17"/>
        <v>286</v>
      </c>
      <c r="U41" s="1">
        <f t="shared" si="18"/>
        <v>0.290988313808996</v>
      </c>
      <c r="V41" s="1">
        <f t="shared" si="19"/>
        <v>0.3488184424337109</v>
      </c>
      <c r="W41" s="1">
        <f t="shared" si="20"/>
        <v>0.5150235642637097</v>
      </c>
      <c r="X41" s="2">
        <f t="shared" si="21"/>
        <v>70.12063829787235</v>
      </c>
      <c r="Y41" s="2">
        <f t="shared" si="22"/>
        <v>31.148371631205688</v>
      </c>
      <c r="Z41" s="2">
        <f t="shared" si="23"/>
        <v>35.43532096453902</v>
      </c>
      <c r="AA41" s="3">
        <f t="shared" si="24"/>
        <v>6.252014953131975</v>
      </c>
      <c r="AB41" s="1">
        <f t="shared" si="25"/>
        <v>0.3128432456332748</v>
      </c>
      <c r="AC41" s="2">
        <f t="shared" si="26"/>
        <v>25.329782582108407</v>
      </c>
      <c r="AD41" s="2">
        <f t="shared" si="27"/>
        <v>22.606504964539017</v>
      </c>
      <c r="AE41" s="1">
        <f t="shared" si="28"/>
        <v>0.136</v>
      </c>
      <c r="AF41" s="1">
        <f t="shared" si="29"/>
        <v>0.003215434083601286</v>
      </c>
      <c r="AG41" s="1">
        <f t="shared" si="30"/>
        <v>0.42857142857142855</v>
      </c>
      <c r="AH41" s="1">
        <f t="shared" si="31"/>
        <v>0</v>
      </c>
    </row>
    <row r="42" spans="1:34" ht="12.75">
      <c r="A42" t="s">
        <v>132</v>
      </c>
      <c r="B42">
        <v>39</v>
      </c>
      <c r="C42" t="s">
        <v>14</v>
      </c>
      <c r="D42">
        <v>0.99</v>
      </c>
      <c r="E42" t="s">
        <v>1</v>
      </c>
      <c r="F42">
        <v>0.86</v>
      </c>
      <c r="G42">
        <v>153</v>
      </c>
      <c r="H42">
        <v>579</v>
      </c>
      <c r="I42">
        <v>171</v>
      </c>
      <c r="J42">
        <v>22</v>
      </c>
      <c r="K42">
        <v>10</v>
      </c>
      <c r="L42">
        <v>4</v>
      </c>
      <c r="M42">
        <v>88</v>
      </c>
      <c r="N42">
        <v>58</v>
      </c>
      <c r="O42">
        <v>56</v>
      </c>
      <c r="P42">
        <v>51</v>
      </c>
      <c r="Q42">
        <v>24</v>
      </c>
      <c r="R42">
        <v>7</v>
      </c>
      <c r="S42">
        <f t="shared" si="16"/>
        <v>635</v>
      </c>
      <c r="T42">
        <f t="shared" si="17"/>
        <v>415</v>
      </c>
      <c r="U42" s="1">
        <f t="shared" si="18"/>
        <v>0.2966397397394935</v>
      </c>
      <c r="V42" s="1">
        <f t="shared" si="19"/>
        <v>0.3590574288638472</v>
      </c>
      <c r="W42" s="1">
        <f t="shared" si="20"/>
        <v>0.3903154470256493</v>
      </c>
      <c r="X42" s="2">
        <f t="shared" si="21"/>
        <v>82.58161616161617</v>
      </c>
      <c r="Y42" s="2">
        <f t="shared" si="22"/>
        <v>26.03094949494951</v>
      </c>
      <c r="Z42" s="2">
        <f t="shared" si="23"/>
        <v>33.94804282828284</v>
      </c>
      <c r="AA42" s="3">
        <f t="shared" si="24"/>
        <v>5.074292077400512</v>
      </c>
      <c r="AB42" s="1">
        <f t="shared" si="25"/>
        <v>0.19105992224586796</v>
      </c>
      <c r="AC42" s="2">
        <f t="shared" si="26"/>
        <v>70.51751438871618</v>
      </c>
      <c r="AD42" s="2">
        <f t="shared" si="27"/>
        <v>15.960282828282843</v>
      </c>
      <c r="AE42" s="1">
        <f t="shared" si="28"/>
        <v>0.37668161434977576</v>
      </c>
      <c r="AF42" s="1">
        <f t="shared" si="29"/>
        <v>0.019083969465648856</v>
      </c>
      <c r="AG42" s="1">
        <f t="shared" si="30"/>
        <v>0.7105263157894737</v>
      </c>
      <c r="AH42" s="1">
        <f t="shared" si="31"/>
        <v>0.13901345291479822</v>
      </c>
    </row>
    <row r="43" spans="1:34" ht="12.75">
      <c r="A43" t="s">
        <v>43</v>
      </c>
      <c r="B43">
        <v>30</v>
      </c>
      <c r="C43" t="s">
        <v>11</v>
      </c>
      <c r="D43">
        <v>1.01</v>
      </c>
      <c r="E43" t="s">
        <v>4</v>
      </c>
      <c r="F43">
        <v>0.89</v>
      </c>
      <c r="G43">
        <v>107</v>
      </c>
      <c r="H43">
        <v>375</v>
      </c>
      <c r="I43">
        <v>115</v>
      </c>
      <c r="J43">
        <v>25</v>
      </c>
      <c r="K43">
        <v>3</v>
      </c>
      <c r="L43">
        <v>16</v>
      </c>
      <c r="M43">
        <v>54</v>
      </c>
      <c r="N43">
        <v>53</v>
      </c>
      <c r="O43">
        <v>33</v>
      </c>
      <c r="P43">
        <v>41</v>
      </c>
      <c r="Q43">
        <v>0</v>
      </c>
      <c r="R43">
        <v>1</v>
      </c>
      <c r="S43">
        <f t="shared" si="16"/>
        <v>408</v>
      </c>
      <c r="T43">
        <f t="shared" si="17"/>
        <v>261</v>
      </c>
      <c r="U43" s="1">
        <f t="shared" si="18"/>
        <v>0.3053330464591433</v>
      </c>
      <c r="V43" s="1">
        <f t="shared" si="19"/>
        <v>0.36116760610576415</v>
      </c>
      <c r="W43" s="1">
        <f t="shared" si="20"/>
        <v>0.5150835740267287</v>
      </c>
      <c r="X43" s="2">
        <f t="shared" si="21"/>
        <v>65.51584158415842</v>
      </c>
      <c r="Y43" s="2">
        <f t="shared" si="22"/>
        <v>29.950241584158434</v>
      </c>
      <c r="Z43" s="2">
        <f t="shared" si="23"/>
        <v>33.862457584158435</v>
      </c>
      <c r="AA43" s="3">
        <f t="shared" si="24"/>
        <v>6.400973028337318</v>
      </c>
      <c r="AB43" s="1">
        <f t="shared" si="25"/>
        <v>0.29715147996178215</v>
      </c>
      <c r="AC43" s="2">
        <f t="shared" si="26"/>
        <v>38.258069576901086</v>
      </c>
      <c r="AD43" s="2">
        <f t="shared" si="27"/>
        <v>22.155041584158436</v>
      </c>
      <c r="AE43" s="1">
        <f t="shared" si="28"/>
        <v>0.2878787878787879</v>
      </c>
      <c r="AF43" s="1">
        <f t="shared" si="29"/>
        <v>0.009433962264150943</v>
      </c>
      <c r="AG43" s="1">
        <f t="shared" si="30"/>
        <v>0.375</v>
      </c>
      <c r="AH43" s="1">
        <f t="shared" si="31"/>
        <v>0.007575757575757576</v>
      </c>
    </row>
    <row r="44" spans="1:34" ht="12.75">
      <c r="A44" t="s">
        <v>71</v>
      </c>
      <c r="B44">
        <v>27</v>
      </c>
      <c r="C44" t="s">
        <v>15</v>
      </c>
      <c r="D44">
        <v>0.96</v>
      </c>
      <c r="E44" t="s">
        <v>154</v>
      </c>
      <c r="F44">
        <v>1.12</v>
      </c>
      <c r="G44">
        <v>142</v>
      </c>
      <c r="H44">
        <v>502</v>
      </c>
      <c r="I44">
        <v>139</v>
      </c>
      <c r="J44">
        <v>28</v>
      </c>
      <c r="K44">
        <v>2</v>
      </c>
      <c r="L44">
        <v>26</v>
      </c>
      <c r="M44">
        <v>62</v>
      </c>
      <c r="N44">
        <v>74</v>
      </c>
      <c r="O44">
        <v>54</v>
      </c>
      <c r="P44">
        <v>109</v>
      </c>
      <c r="Q44">
        <v>2</v>
      </c>
      <c r="R44">
        <v>0</v>
      </c>
      <c r="S44">
        <f t="shared" si="16"/>
        <v>556</v>
      </c>
      <c r="T44">
        <f t="shared" si="17"/>
        <v>363</v>
      </c>
      <c r="U44" s="1">
        <f t="shared" si="18"/>
        <v>0.28188780185918644</v>
      </c>
      <c r="V44" s="1">
        <f t="shared" si="19"/>
        <v>0.3533846795058374</v>
      </c>
      <c r="W44" s="1">
        <f t="shared" si="20"/>
        <v>0.5049644795894779</v>
      </c>
      <c r="X44" s="2">
        <f t="shared" si="21"/>
        <v>88.88541666666667</v>
      </c>
      <c r="Y44" s="2">
        <f t="shared" si="22"/>
        <v>39.42061666666668</v>
      </c>
      <c r="Z44" s="2">
        <f t="shared" si="23"/>
        <v>33.48484066666668</v>
      </c>
      <c r="AA44" s="3">
        <f t="shared" si="24"/>
        <v>6.2440168732782375</v>
      </c>
      <c r="AB44" s="1">
        <f t="shared" si="25"/>
        <v>0.3336476391359243</v>
      </c>
      <c r="AC44" s="2">
        <f t="shared" si="26"/>
        <v>37.235694182645155</v>
      </c>
      <c r="AD44" s="2">
        <f t="shared" si="27"/>
        <v>12.994216666666675</v>
      </c>
      <c r="AE44" s="1">
        <f t="shared" si="28"/>
        <v>0.2155688622754491</v>
      </c>
      <c r="AF44" s="1">
        <f t="shared" si="29"/>
        <v>0.005449591280653951</v>
      </c>
      <c r="AG44" s="1">
        <f t="shared" si="30"/>
        <v>0.5555555555555556</v>
      </c>
      <c r="AH44" s="1">
        <f t="shared" si="31"/>
        <v>0.011976047904191617</v>
      </c>
    </row>
    <row r="45" spans="1:34" ht="12.75">
      <c r="A45" t="s">
        <v>76</v>
      </c>
      <c r="B45">
        <v>31</v>
      </c>
      <c r="C45" t="s">
        <v>7</v>
      </c>
      <c r="D45">
        <v>1.01</v>
      </c>
      <c r="E45" t="s">
        <v>3</v>
      </c>
      <c r="F45">
        <v>1.01</v>
      </c>
      <c r="G45">
        <v>127</v>
      </c>
      <c r="H45">
        <v>387</v>
      </c>
      <c r="I45">
        <v>91</v>
      </c>
      <c r="J45">
        <v>17</v>
      </c>
      <c r="K45">
        <v>1</v>
      </c>
      <c r="L45">
        <v>23</v>
      </c>
      <c r="M45">
        <v>67</v>
      </c>
      <c r="N45">
        <v>58</v>
      </c>
      <c r="O45">
        <v>101</v>
      </c>
      <c r="P45">
        <v>96</v>
      </c>
      <c r="Q45">
        <v>1</v>
      </c>
      <c r="R45">
        <v>4</v>
      </c>
      <c r="S45">
        <f t="shared" si="16"/>
        <v>488</v>
      </c>
      <c r="T45">
        <f t="shared" si="17"/>
        <v>300</v>
      </c>
      <c r="U45" s="1">
        <f t="shared" si="18"/>
        <v>0.2341195418586286</v>
      </c>
      <c r="V45" s="1">
        <f t="shared" si="19"/>
        <v>0.39173163480146683</v>
      </c>
      <c r="W45" s="1">
        <f t="shared" si="20"/>
        <v>0.46052085706257717</v>
      </c>
      <c r="X45" s="2">
        <f t="shared" si="21"/>
        <v>74.41069306930693</v>
      </c>
      <c r="Y45" s="2">
        <f t="shared" si="22"/>
        <v>33.53069306930693</v>
      </c>
      <c r="Z45" s="2">
        <f t="shared" si="23"/>
        <v>33.12189306930693</v>
      </c>
      <c r="AA45" s="3">
        <f t="shared" si="24"/>
        <v>6.3249089108910885</v>
      </c>
      <c r="AB45" s="1">
        <f t="shared" si="25"/>
        <v>0.48551735996388784</v>
      </c>
      <c r="AC45" s="2">
        <f t="shared" si="26"/>
        <v>32.55374709797904</v>
      </c>
      <c r="AD45" s="2">
        <f t="shared" si="27"/>
        <v>17.850693069306924</v>
      </c>
      <c r="AE45" s="1">
        <f t="shared" si="28"/>
        <v>0.2603550295857988</v>
      </c>
      <c r="AF45" s="1">
        <f t="shared" si="29"/>
        <v>0.0037313432835820895</v>
      </c>
      <c r="AG45" s="1">
        <f t="shared" si="30"/>
        <v>0.3333333333333333</v>
      </c>
      <c r="AH45" s="1">
        <f t="shared" si="31"/>
        <v>0.029585798816568046</v>
      </c>
    </row>
    <row r="46" spans="1:34" ht="12.75">
      <c r="A46" t="s">
        <v>29</v>
      </c>
      <c r="B46">
        <v>29</v>
      </c>
      <c r="C46" t="s">
        <v>12</v>
      </c>
      <c r="D46">
        <v>1.06</v>
      </c>
      <c r="E46" t="s">
        <v>2</v>
      </c>
      <c r="F46">
        <v>0.93</v>
      </c>
      <c r="G46">
        <v>157</v>
      </c>
      <c r="H46">
        <v>579</v>
      </c>
      <c r="I46">
        <v>166</v>
      </c>
      <c r="J46">
        <v>34</v>
      </c>
      <c r="K46">
        <v>9</v>
      </c>
      <c r="L46">
        <v>15</v>
      </c>
      <c r="M46">
        <v>87</v>
      </c>
      <c r="N46">
        <v>67</v>
      </c>
      <c r="O46">
        <v>61</v>
      </c>
      <c r="P46">
        <v>78</v>
      </c>
      <c r="Q46">
        <v>9</v>
      </c>
      <c r="R46">
        <v>6</v>
      </c>
      <c r="S46">
        <f t="shared" si="16"/>
        <v>640</v>
      </c>
      <c r="T46">
        <f t="shared" si="17"/>
        <v>419</v>
      </c>
      <c r="U46" s="1">
        <f t="shared" si="18"/>
        <v>0.2794766670317034</v>
      </c>
      <c r="V46" s="1">
        <f t="shared" si="19"/>
        <v>0.3457497814192194</v>
      </c>
      <c r="W46" s="1">
        <f t="shared" si="20"/>
        <v>0.44278532186348185</v>
      </c>
      <c r="X46" s="2">
        <f t="shared" si="21"/>
        <v>86.08943396226417</v>
      </c>
      <c r="Y46" s="2">
        <f t="shared" si="22"/>
        <v>28.99370062893085</v>
      </c>
      <c r="Z46" s="2">
        <f t="shared" si="23"/>
        <v>32.99040196226419</v>
      </c>
      <c r="AA46" s="3">
        <f t="shared" si="24"/>
        <v>5.239333093168822</v>
      </c>
      <c r="AB46" s="1">
        <f t="shared" si="25"/>
        <v>0.2646049364459867</v>
      </c>
      <c r="AC46" s="2">
        <f t="shared" si="26"/>
        <v>57.67936624047074</v>
      </c>
      <c r="AD46" s="2">
        <f t="shared" si="27"/>
        <v>13.351033962264175</v>
      </c>
      <c r="AE46" s="1">
        <f t="shared" si="28"/>
        <v>0.33962264150943394</v>
      </c>
      <c r="AF46" s="1">
        <f t="shared" si="29"/>
        <v>0.018518518518518517</v>
      </c>
      <c r="AG46" s="1">
        <f t="shared" si="30"/>
        <v>0.5454545454545454</v>
      </c>
      <c r="AH46" s="1">
        <f t="shared" si="31"/>
        <v>0.07075471698113207</v>
      </c>
    </row>
    <row r="47" spans="1:34" ht="12.75">
      <c r="A47" t="s">
        <v>50</v>
      </c>
      <c r="B47">
        <v>35</v>
      </c>
      <c r="C47" t="s">
        <v>21</v>
      </c>
      <c r="D47">
        <v>1.01</v>
      </c>
      <c r="E47" t="s">
        <v>3</v>
      </c>
      <c r="F47">
        <v>1.01</v>
      </c>
      <c r="G47">
        <v>123</v>
      </c>
      <c r="H47">
        <v>444</v>
      </c>
      <c r="I47">
        <v>132</v>
      </c>
      <c r="J47">
        <v>25</v>
      </c>
      <c r="K47">
        <v>1</v>
      </c>
      <c r="L47">
        <v>23</v>
      </c>
      <c r="M47">
        <v>61</v>
      </c>
      <c r="N47">
        <v>70</v>
      </c>
      <c r="O47">
        <v>35</v>
      </c>
      <c r="P47">
        <v>51</v>
      </c>
      <c r="Q47">
        <v>3</v>
      </c>
      <c r="R47">
        <v>0</v>
      </c>
      <c r="S47">
        <f t="shared" si="16"/>
        <v>479</v>
      </c>
      <c r="T47">
        <f t="shared" si="17"/>
        <v>312</v>
      </c>
      <c r="U47" s="1">
        <f t="shared" si="18"/>
        <v>0.2960044222430003</v>
      </c>
      <c r="V47" s="1">
        <f t="shared" si="19"/>
        <v>0.3471268409640347</v>
      </c>
      <c r="W47" s="1">
        <f t="shared" si="20"/>
        <v>0.511280365692455</v>
      </c>
      <c r="X47" s="2">
        <f t="shared" si="21"/>
        <v>75.71782178217822</v>
      </c>
      <c r="Y47" s="2">
        <f t="shared" si="22"/>
        <v>33.20262178217822</v>
      </c>
      <c r="Z47" s="2">
        <f t="shared" si="23"/>
        <v>32.77746978217822</v>
      </c>
      <c r="AA47" s="3">
        <f t="shared" si="24"/>
        <v>6.18847581873572</v>
      </c>
      <c r="AB47" s="1">
        <f t="shared" si="25"/>
        <v>0.2935796966570793</v>
      </c>
      <c r="AC47" s="2">
        <f t="shared" si="26"/>
        <v>40.67892373873874</v>
      </c>
      <c r="AD47" s="2">
        <f t="shared" si="27"/>
        <v>16.895421782178218</v>
      </c>
      <c r="AE47" s="1">
        <f t="shared" si="28"/>
        <v>0.2638888888888889</v>
      </c>
      <c r="AF47" s="1">
        <f t="shared" si="29"/>
        <v>0.002702702702702703</v>
      </c>
      <c r="AG47" s="1">
        <f t="shared" si="30"/>
        <v>0.6</v>
      </c>
      <c r="AH47" s="1">
        <f t="shared" si="31"/>
        <v>0.020833333333333332</v>
      </c>
    </row>
    <row r="48" spans="1:34" ht="12.75">
      <c r="A48" t="s">
        <v>85</v>
      </c>
      <c r="B48">
        <v>33</v>
      </c>
      <c r="C48" t="s">
        <v>13</v>
      </c>
      <c r="D48">
        <v>0.96</v>
      </c>
      <c r="E48" t="s">
        <v>0</v>
      </c>
      <c r="F48">
        <v>1.19</v>
      </c>
      <c r="G48">
        <v>122</v>
      </c>
      <c r="H48">
        <v>469</v>
      </c>
      <c r="I48">
        <v>142</v>
      </c>
      <c r="J48">
        <v>31</v>
      </c>
      <c r="K48">
        <v>2</v>
      </c>
      <c r="L48">
        <v>20</v>
      </c>
      <c r="M48">
        <v>82</v>
      </c>
      <c r="N48">
        <v>93</v>
      </c>
      <c r="O48">
        <v>42</v>
      </c>
      <c r="P48">
        <v>30</v>
      </c>
      <c r="Q48">
        <v>3</v>
      </c>
      <c r="R48">
        <v>0</v>
      </c>
      <c r="S48">
        <f t="shared" si="16"/>
        <v>511</v>
      </c>
      <c r="T48">
        <f t="shared" si="17"/>
        <v>327</v>
      </c>
      <c r="U48" s="1">
        <f t="shared" si="18"/>
        <v>0.3082341131096355</v>
      </c>
      <c r="V48" s="1">
        <f t="shared" si="19"/>
        <v>0.36657439189808855</v>
      </c>
      <c r="W48" s="1">
        <f t="shared" si="20"/>
        <v>0.5144470761055183</v>
      </c>
      <c r="X48" s="2">
        <f t="shared" si="21"/>
        <v>85.19583333333335</v>
      </c>
      <c r="Y48" s="2">
        <f t="shared" si="22"/>
        <v>40.63663333333337</v>
      </c>
      <c r="Z48" s="2">
        <f t="shared" si="23"/>
        <v>32.170385333333364</v>
      </c>
      <c r="AA48" s="3">
        <f t="shared" si="24"/>
        <v>6.643711773700308</v>
      </c>
      <c r="AB48" s="1">
        <f t="shared" si="25"/>
        <v>0.29831577355839284</v>
      </c>
      <c r="AC48" s="2">
        <f t="shared" si="26"/>
        <v>49.497399031302756</v>
      </c>
      <c r="AD48" s="2">
        <f t="shared" si="27"/>
        <v>12.558233333333366</v>
      </c>
      <c r="AE48" s="1">
        <f t="shared" si="28"/>
        <v>0.3780487804878049</v>
      </c>
      <c r="AF48" s="1">
        <f t="shared" si="29"/>
        <v>0.00477326968973747</v>
      </c>
      <c r="AG48" s="1">
        <f t="shared" si="30"/>
        <v>0.6</v>
      </c>
      <c r="AH48" s="1">
        <f t="shared" si="31"/>
        <v>0.018292682926829267</v>
      </c>
    </row>
    <row r="49" spans="1:34" ht="12.75">
      <c r="A49" t="s">
        <v>33</v>
      </c>
      <c r="B49">
        <v>35</v>
      </c>
      <c r="C49" t="s">
        <v>18</v>
      </c>
      <c r="D49">
        <v>0.94</v>
      </c>
      <c r="E49" t="s">
        <v>152</v>
      </c>
      <c r="F49">
        <v>1.12</v>
      </c>
      <c r="G49">
        <v>158</v>
      </c>
      <c r="H49">
        <v>604</v>
      </c>
      <c r="I49">
        <v>159</v>
      </c>
      <c r="J49">
        <v>37</v>
      </c>
      <c r="K49">
        <v>1</v>
      </c>
      <c r="L49">
        <v>14</v>
      </c>
      <c r="M49">
        <v>87</v>
      </c>
      <c r="N49">
        <v>83</v>
      </c>
      <c r="O49">
        <v>104</v>
      </c>
      <c r="P49">
        <v>60</v>
      </c>
      <c r="Q49">
        <v>9</v>
      </c>
      <c r="R49">
        <v>4</v>
      </c>
      <c r="S49">
        <f t="shared" si="16"/>
        <v>708</v>
      </c>
      <c r="T49">
        <f t="shared" si="17"/>
        <v>449</v>
      </c>
      <c r="U49" s="1">
        <f t="shared" si="18"/>
        <v>0.27047690348057957</v>
      </c>
      <c r="V49" s="1">
        <f t="shared" si="19"/>
        <v>0.3816739248809386</v>
      </c>
      <c r="W49" s="1">
        <f t="shared" si="20"/>
        <v>0.40826702412162946</v>
      </c>
      <c r="X49" s="2">
        <f t="shared" si="21"/>
        <v>100.12829787234044</v>
      </c>
      <c r="Y49" s="2">
        <f t="shared" si="22"/>
        <v>38.944564539007104</v>
      </c>
      <c r="Z49" s="2">
        <f t="shared" si="23"/>
        <v>31.602516539007095</v>
      </c>
      <c r="AA49" s="3">
        <f t="shared" si="24"/>
        <v>5.686573709899067</v>
      </c>
      <c r="AB49" s="1">
        <f t="shared" si="25"/>
        <v>0.31762568940458225</v>
      </c>
      <c r="AC49" s="2">
        <f t="shared" si="26"/>
        <v>44.0673833807873</v>
      </c>
      <c r="AD49" s="2">
        <f t="shared" si="27"/>
        <v>6.2573645390070975</v>
      </c>
      <c r="AE49" s="1">
        <f t="shared" si="28"/>
        <v>0.2931726907630522</v>
      </c>
      <c r="AF49" s="1">
        <f t="shared" si="29"/>
        <v>0.0018867924528301887</v>
      </c>
      <c r="AG49" s="1">
        <f t="shared" si="30"/>
        <v>0.6</v>
      </c>
      <c r="AH49" s="1">
        <f t="shared" si="31"/>
        <v>0.05220883534136546</v>
      </c>
    </row>
    <row r="50" spans="1:34" ht="12.75">
      <c r="A50" t="s">
        <v>101</v>
      </c>
      <c r="B50">
        <v>34</v>
      </c>
      <c r="C50" t="s">
        <v>16</v>
      </c>
      <c r="D50">
        <v>0.97</v>
      </c>
      <c r="E50" t="s">
        <v>4</v>
      </c>
      <c r="F50">
        <v>0.89</v>
      </c>
      <c r="G50">
        <v>124</v>
      </c>
      <c r="H50">
        <v>512</v>
      </c>
      <c r="I50">
        <v>163</v>
      </c>
      <c r="J50">
        <v>39</v>
      </c>
      <c r="K50">
        <v>1</v>
      </c>
      <c r="L50">
        <v>5</v>
      </c>
      <c r="M50">
        <v>80</v>
      </c>
      <c r="N50">
        <v>49</v>
      </c>
      <c r="O50">
        <v>24</v>
      </c>
      <c r="P50">
        <v>38</v>
      </c>
      <c r="Q50">
        <v>3</v>
      </c>
      <c r="R50">
        <v>0</v>
      </c>
      <c r="S50">
        <f t="shared" si="16"/>
        <v>536</v>
      </c>
      <c r="T50">
        <f t="shared" si="17"/>
        <v>349</v>
      </c>
      <c r="U50" s="1">
        <f t="shared" si="18"/>
        <v>0.32263510786696087</v>
      </c>
      <c r="V50" s="1">
        <f t="shared" si="19"/>
        <v>0.3535662458521919</v>
      </c>
      <c r="W50" s="1">
        <f t="shared" si="20"/>
        <v>0.43347907130591673</v>
      </c>
      <c r="X50" s="2">
        <f t="shared" si="21"/>
        <v>73.66164948453608</v>
      </c>
      <c r="Y50" s="2">
        <f t="shared" si="22"/>
        <v>26.104582817869414</v>
      </c>
      <c r="Z50" s="2">
        <f t="shared" si="23"/>
        <v>31.335860151202752</v>
      </c>
      <c r="AA50" s="3">
        <f t="shared" si="24"/>
        <v>5.382154905030573</v>
      </c>
      <c r="AB50" s="1">
        <f t="shared" si="25"/>
        <v>0.15869285404338823</v>
      </c>
      <c r="AC50" s="2">
        <f t="shared" si="26"/>
        <v>49.8622454651878</v>
      </c>
      <c r="AD50" s="2">
        <f t="shared" si="27"/>
        <v>15.68111615120275</v>
      </c>
      <c r="AE50" s="1">
        <f t="shared" si="28"/>
        <v>0.41208791208791207</v>
      </c>
      <c r="AF50" s="1">
        <f t="shared" si="29"/>
        <v>0.0021321961620469083</v>
      </c>
      <c r="AG50" s="1">
        <f t="shared" si="30"/>
        <v>0.6</v>
      </c>
      <c r="AH50" s="1">
        <f t="shared" si="31"/>
        <v>0.016483516483516484</v>
      </c>
    </row>
    <row r="51" spans="1:34" ht="12.75">
      <c r="A51" t="s">
        <v>61</v>
      </c>
      <c r="B51">
        <v>27</v>
      </c>
      <c r="C51" t="s">
        <v>22</v>
      </c>
      <c r="D51">
        <v>1.12</v>
      </c>
      <c r="E51" t="s">
        <v>152</v>
      </c>
      <c r="F51">
        <v>1.12</v>
      </c>
      <c r="G51">
        <v>150</v>
      </c>
      <c r="H51">
        <v>499</v>
      </c>
      <c r="I51">
        <v>146</v>
      </c>
      <c r="J51">
        <v>33</v>
      </c>
      <c r="K51">
        <v>6</v>
      </c>
      <c r="L51">
        <v>22</v>
      </c>
      <c r="M51">
        <v>67</v>
      </c>
      <c r="N51">
        <v>84</v>
      </c>
      <c r="O51">
        <v>74</v>
      </c>
      <c r="P51">
        <v>123</v>
      </c>
      <c r="Q51">
        <v>5</v>
      </c>
      <c r="R51">
        <v>5</v>
      </c>
      <c r="S51">
        <f t="shared" si="16"/>
        <v>573</v>
      </c>
      <c r="T51">
        <f t="shared" si="17"/>
        <v>358</v>
      </c>
      <c r="U51" s="1">
        <f t="shared" si="18"/>
        <v>0.2784164016714051</v>
      </c>
      <c r="V51" s="1">
        <f t="shared" si="19"/>
        <v>0.3653512225428154</v>
      </c>
      <c r="W51" s="1">
        <f t="shared" si="20"/>
        <v>0.49008914540788423</v>
      </c>
      <c r="X51" s="2">
        <f t="shared" si="21"/>
        <v>85.27250000000001</v>
      </c>
      <c r="Y51" s="2">
        <f t="shared" si="22"/>
        <v>36.489033333333346</v>
      </c>
      <c r="Z51" s="2">
        <f t="shared" si="23"/>
        <v>30.635017333333344</v>
      </c>
      <c r="AA51" s="3">
        <f t="shared" si="24"/>
        <v>6.073879189944135</v>
      </c>
      <c r="AB51" s="1">
        <f t="shared" si="25"/>
        <v>0.3486537385155563</v>
      </c>
      <c r="AC51" s="2">
        <f t="shared" si="26"/>
        <v>45.30499464839068</v>
      </c>
      <c r="AD51" s="2">
        <f t="shared" si="27"/>
        <v>10.426633333333346</v>
      </c>
      <c r="AE51" s="1">
        <f t="shared" si="28"/>
        <v>0.22727272727272727</v>
      </c>
      <c r="AF51" s="1">
        <f t="shared" si="29"/>
        <v>0.01694915254237288</v>
      </c>
      <c r="AG51" s="1">
        <f t="shared" si="30"/>
        <v>0.47058823529411764</v>
      </c>
      <c r="AH51" s="1">
        <f t="shared" si="31"/>
        <v>0.050505050505050504</v>
      </c>
    </row>
    <row r="52" spans="1:34" ht="12.75">
      <c r="A52" t="s">
        <v>127</v>
      </c>
      <c r="B52">
        <v>40</v>
      </c>
      <c r="C52" t="s">
        <v>14</v>
      </c>
      <c r="D52">
        <v>0.99</v>
      </c>
      <c r="E52" t="s">
        <v>152</v>
      </c>
      <c r="F52">
        <v>1.12</v>
      </c>
      <c r="G52">
        <v>98</v>
      </c>
      <c r="H52">
        <v>345</v>
      </c>
      <c r="I52">
        <v>104</v>
      </c>
      <c r="J52">
        <v>25</v>
      </c>
      <c r="K52">
        <v>1</v>
      </c>
      <c r="L52">
        <v>22</v>
      </c>
      <c r="M52">
        <v>52</v>
      </c>
      <c r="N52">
        <v>74</v>
      </c>
      <c r="O52">
        <v>28</v>
      </c>
      <c r="P52">
        <v>31</v>
      </c>
      <c r="Q52">
        <v>2</v>
      </c>
      <c r="R52">
        <v>1</v>
      </c>
      <c r="S52">
        <f t="shared" si="16"/>
        <v>373</v>
      </c>
      <c r="T52">
        <f t="shared" si="17"/>
        <v>242</v>
      </c>
      <c r="U52" s="1">
        <f t="shared" si="18"/>
        <v>0.3027791943072013</v>
      </c>
      <c r="V52" s="1">
        <f t="shared" si="19"/>
        <v>0.355448662320838</v>
      </c>
      <c r="W52" s="1">
        <f t="shared" si="20"/>
        <v>0.5735336661396023</v>
      </c>
      <c r="X52" s="2">
        <f t="shared" si="21"/>
        <v>66.70929292929293</v>
      </c>
      <c r="Y52" s="2">
        <f t="shared" si="22"/>
        <v>33.7327595959596</v>
      </c>
      <c r="Z52" s="2">
        <f t="shared" si="23"/>
        <v>29.77557559595959</v>
      </c>
      <c r="AA52" s="3">
        <f t="shared" si="24"/>
        <v>7.0292849987478085</v>
      </c>
      <c r="AB52" s="1">
        <f t="shared" si="25"/>
        <v>0.35246940272259797</v>
      </c>
      <c r="AC52" s="2">
        <f t="shared" si="26"/>
        <v>38.73449395859278</v>
      </c>
      <c r="AD52" s="2">
        <f t="shared" si="27"/>
        <v>16.115159595959597</v>
      </c>
      <c r="AE52" s="1">
        <f t="shared" si="28"/>
        <v>0.2727272727272727</v>
      </c>
      <c r="AF52" s="1">
        <f t="shared" si="29"/>
        <v>0.003424657534246575</v>
      </c>
      <c r="AG52" s="1">
        <f t="shared" si="30"/>
        <v>0.5</v>
      </c>
      <c r="AH52" s="1">
        <f t="shared" si="31"/>
        <v>0.02727272727272727</v>
      </c>
    </row>
    <row r="53" spans="1:34" ht="12.75">
      <c r="A53" t="s">
        <v>62</v>
      </c>
      <c r="B53">
        <v>33</v>
      </c>
      <c r="C53" t="s">
        <v>22</v>
      </c>
      <c r="D53">
        <v>1.12</v>
      </c>
      <c r="E53" t="s">
        <v>0</v>
      </c>
      <c r="F53">
        <v>1.19</v>
      </c>
      <c r="G53">
        <v>145</v>
      </c>
      <c r="H53">
        <v>546</v>
      </c>
      <c r="I53">
        <v>165</v>
      </c>
      <c r="J53">
        <v>40</v>
      </c>
      <c r="K53">
        <v>5</v>
      </c>
      <c r="L53">
        <v>15</v>
      </c>
      <c r="M53">
        <v>94</v>
      </c>
      <c r="N53">
        <v>81</v>
      </c>
      <c r="O53">
        <v>91</v>
      </c>
      <c r="P53">
        <v>64</v>
      </c>
      <c r="Q53">
        <v>3</v>
      </c>
      <c r="R53">
        <v>2</v>
      </c>
      <c r="S53">
        <f t="shared" si="16"/>
        <v>637</v>
      </c>
      <c r="T53">
        <f t="shared" si="17"/>
        <v>383</v>
      </c>
      <c r="U53" s="1">
        <f t="shared" si="18"/>
        <v>0.28756353092999065</v>
      </c>
      <c r="V53" s="1">
        <f t="shared" si="19"/>
        <v>0.38242215022377984</v>
      </c>
      <c r="W53" s="1">
        <f t="shared" si="20"/>
        <v>0.4531304123745307</v>
      </c>
      <c r="X53" s="2">
        <f t="shared" si="21"/>
        <v>91.79875</v>
      </c>
      <c r="Y53" s="2">
        <f t="shared" si="22"/>
        <v>39.60861666666667</v>
      </c>
      <c r="Z53" s="2">
        <f t="shared" si="23"/>
        <v>29.69249133333333</v>
      </c>
      <c r="AA53" s="3">
        <f t="shared" si="24"/>
        <v>6.1119272193211485</v>
      </c>
      <c r="AB53" s="1">
        <f t="shared" si="25"/>
        <v>0.31916471421681536</v>
      </c>
      <c r="AC53" s="2">
        <f t="shared" si="26"/>
        <v>46.88977101378757</v>
      </c>
      <c r="AD53" s="2">
        <f t="shared" si="27"/>
        <v>6.721683333333333</v>
      </c>
      <c r="AE53" s="1">
        <f t="shared" si="28"/>
        <v>0.3278008298755187</v>
      </c>
      <c r="AF53" s="1">
        <f t="shared" si="29"/>
        <v>0.010706638115631691</v>
      </c>
      <c r="AG53" s="1">
        <f t="shared" si="30"/>
        <v>0.5</v>
      </c>
      <c r="AH53" s="1">
        <f t="shared" si="31"/>
        <v>0.02074688796680498</v>
      </c>
    </row>
    <row r="54" spans="1:34" ht="12.75">
      <c r="A54" t="s">
        <v>87</v>
      </c>
      <c r="B54">
        <v>23</v>
      </c>
      <c r="C54" t="s">
        <v>13</v>
      </c>
      <c r="D54">
        <v>0.96</v>
      </c>
      <c r="E54" t="s">
        <v>4</v>
      </c>
      <c r="F54">
        <v>0.89</v>
      </c>
      <c r="G54">
        <v>121</v>
      </c>
      <c r="H54">
        <v>415</v>
      </c>
      <c r="I54">
        <v>117</v>
      </c>
      <c r="J54">
        <v>26</v>
      </c>
      <c r="K54">
        <v>4</v>
      </c>
      <c r="L54">
        <v>10</v>
      </c>
      <c r="M54">
        <v>65</v>
      </c>
      <c r="N54">
        <v>65</v>
      </c>
      <c r="O54">
        <v>45</v>
      </c>
      <c r="P54">
        <v>57</v>
      </c>
      <c r="Q54">
        <v>10</v>
      </c>
      <c r="R54">
        <v>5</v>
      </c>
      <c r="S54">
        <f t="shared" si="16"/>
        <v>460</v>
      </c>
      <c r="T54">
        <f t="shared" si="17"/>
        <v>303</v>
      </c>
      <c r="U54" s="1">
        <f t="shared" si="18"/>
        <v>0.2870139231064827</v>
      </c>
      <c r="V54" s="1">
        <f t="shared" si="19"/>
        <v>0.3585274256865261</v>
      </c>
      <c r="W54" s="1">
        <f t="shared" si="20"/>
        <v>0.44401299215618273</v>
      </c>
      <c r="X54" s="2">
        <f t="shared" si="21"/>
        <v>66.11062500000001</v>
      </c>
      <c r="Y54" s="2">
        <f t="shared" si="22"/>
        <v>24.82182500000002</v>
      </c>
      <c r="Z54" s="2">
        <f t="shared" si="23"/>
        <v>29.363593000000016</v>
      </c>
      <c r="AA54" s="3">
        <f t="shared" si="24"/>
        <v>5.563765470297031</v>
      </c>
      <c r="AB54" s="1">
        <f t="shared" si="25"/>
        <v>0.2684824051168415</v>
      </c>
      <c r="AC54" s="2">
        <f t="shared" si="26"/>
        <v>57.75023965785349</v>
      </c>
      <c r="AD54" s="2">
        <f t="shared" si="27"/>
        <v>15.772225000000015</v>
      </c>
      <c r="AE54" s="1">
        <f t="shared" si="28"/>
        <v>0.3618421052631579</v>
      </c>
      <c r="AF54" s="1">
        <f t="shared" si="29"/>
        <v>0.011494252873563218</v>
      </c>
      <c r="AG54" s="1">
        <f t="shared" si="30"/>
        <v>0.5909090909090909</v>
      </c>
      <c r="AH54" s="1">
        <f t="shared" si="31"/>
        <v>0.09868421052631579</v>
      </c>
    </row>
    <row r="55" spans="1:34" ht="12.75">
      <c r="A55" t="s">
        <v>103</v>
      </c>
      <c r="B55">
        <v>37</v>
      </c>
      <c r="C55" t="s">
        <v>16</v>
      </c>
      <c r="D55">
        <v>0.97</v>
      </c>
      <c r="E55" t="s">
        <v>2</v>
      </c>
      <c r="F55">
        <v>0.93</v>
      </c>
      <c r="G55">
        <v>137</v>
      </c>
      <c r="H55">
        <v>384</v>
      </c>
      <c r="I55">
        <v>104</v>
      </c>
      <c r="J55">
        <v>24</v>
      </c>
      <c r="K55">
        <v>3</v>
      </c>
      <c r="L55">
        <v>18</v>
      </c>
      <c r="M55">
        <v>56</v>
      </c>
      <c r="N55">
        <v>62</v>
      </c>
      <c r="O55">
        <v>37</v>
      </c>
      <c r="P55">
        <v>71</v>
      </c>
      <c r="Q55">
        <v>6</v>
      </c>
      <c r="R55">
        <v>2</v>
      </c>
      <c r="S55">
        <f t="shared" si="16"/>
        <v>421</v>
      </c>
      <c r="T55">
        <f t="shared" si="17"/>
        <v>282</v>
      </c>
      <c r="U55" s="1">
        <f t="shared" si="18"/>
        <v>0.2744707666107479</v>
      </c>
      <c r="V55" s="1">
        <f t="shared" si="19"/>
        <v>0.33941497321789543</v>
      </c>
      <c r="W55" s="1">
        <f t="shared" si="20"/>
        <v>0.49615869348865965</v>
      </c>
      <c r="X55" s="2">
        <f t="shared" si="21"/>
        <v>64.79835051546392</v>
      </c>
      <c r="Y55" s="2">
        <f t="shared" si="22"/>
        <v>26.371150515463924</v>
      </c>
      <c r="Z55" s="2">
        <f t="shared" si="23"/>
        <v>29.061054515463923</v>
      </c>
      <c r="AA55" s="3">
        <f t="shared" si="24"/>
        <v>5.859425312568546</v>
      </c>
      <c r="AB55" s="1">
        <f t="shared" si="25"/>
        <v>0.32000109471265525</v>
      </c>
      <c r="AC55" s="2">
        <f t="shared" si="26"/>
        <v>51.51674644498416</v>
      </c>
      <c r="AD55" s="2">
        <f t="shared" si="27"/>
        <v>15.843150515463922</v>
      </c>
      <c r="AE55" s="1">
        <f t="shared" si="28"/>
        <v>0.3089430894308943</v>
      </c>
      <c r="AF55" s="1">
        <f t="shared" si="29"/>
        <v>0.010169491525423728</v>
      </c>
      <c r="AG55" s="1">
        <f t="shared" si="30"/>
        <v>0.6</v>
      </c>
      <c r="AH55" s="1">
        <f t="shared" si="31"/>
        <v>0.06504065040650407</v>
      </c>
    </row>
    <row r="56" spans="1:34" ht="12.75">
      <c r="A56" t="s">
        <v>56</v>
      </c>
      <c r="B56">
        <v>26</v>
      </c>
      <c r="C56" t="s">
        <v>21</v>
      </c>
      <c r="D56">
        <v>1.01</v>
      </c>
      <c r="E56" t="s">
        <v>152</v>
      </c>
      <c r="F56">
        <v>1.12</v>
      </c>
      <c r="G56">
        <v>150</v>
      </c>
      <c r="H56">
        <v>537</v>
      </c>
      <c r="I56">
        <v>142</v>
      </c>
      <c r="J56">
        <v>33</v>
      </c>
      <c r="K56">
        <v>2</v>
      </c>
      <c r="L56">
        <v>24</v>
      </c>
      <c r="M56">
        <v>86</v>
      </c>
      <c r="N56">
        <v>86</v>
      </c>
      <c r="O56">
        <v>76</v>
      </c>
      <c r="P56">
        <v>135</v>
      </c>
      <c r="Q56">
        <v>9</v>
      </c>
      <c r="R56">
        <v>4</v>
      </c>
      <c r="S56">
        <f t="shared" si="16"/>
        <v>613</v>
      </c>
      <c r="T56">
        <f t="shared" si="17"/>
        <v>399</v>
      </c>
      <c r="U56" s="1">
        <f t="shared" si="18"/>
        <v>0.2632820779523825</v>
      </c>
      <c r="V56" s="1">
        <f t="shared" si="19"/>
        <v>0.35408151710099955</v>
      </c>
      <c r="W56" s="1">
        <f t="shared" si="20"/>
        <v>0.4653788842679437</v>
      </c>
      <c r="X56" s="2">
        <f t="shared" si="21"/>
        <v>89.84118811881189</v>
      </c>
      <c r="Y56" s="2">
        <f t="shared" si="22"/>
        <v>35.47078811881189</v>
      </c>
      <c r="Z56" s="2">
        <f t="shared" si="23"/>
        <v>28.94634011881188</v>
      </c>
      <c r="AA56" s="3">
        <f t="shared" si="24"/>
        <v>5.7417300677436165</v>
      </c>
      <c r="AB56" s="1">
        <f t="shared" si="25"/>
        <v>0.34267095236119305</v>
      </c>
      <c r="AC56" s="2">
        <f t="shared" si="26"/>
        <v>49.058566785918835</v>
      </c>
      <c r="AD56" s="2">
        <f t="shared" si="27"/>
        <v>6.423588118811883</v>
      </c>
      <c r="AE56" s="1">
        <f t="shared" si="28"/>
        <v>0.31958762886597936</v>
      </c>
      <c r="AF56" s="1">
        <f t="shared" si="29"/>
        <v>0.005291005291005291</v>
      </c>
      <c r="AG56" s="1">
        <f t="shared" si="30"/>
        <v>0.6</v>
      </c>
      <c r="AH56" s="1">
        <f t="shared" si="31"/>
        <v>0.06701030927835051</v>
      </c>
    </row>
    <row r="57" spans="1:34" ht="12.75">
      <c r="A57" t="s">
        <v>156</v>
      </c>
      <c r="B57">
        <v>39</v>
      </c>
      <c r="C57" t="s">
        <v>13</v>
      </c>
      <c r="D57">
        <v>0.96</v>
      </c>
      <c r="E57" t="s">
        <v>153</v>
      </c>
      <c r="F57">
        <v>1.02</v>
      </c>
      <c r="G57">
        <v>129</v>
      </c>
      <c r="H57">
        <v>469</v>
      </c>
      <c r="I57">
        <v>141</v>
      </c>
      <c r="J57">
        <v>15</v>
      </c>
      <c r="K57">
        <v>12</v>
      </c>
      <c r="L57">
        <v>3</v>
      </c>
      <c r="M57">
        <v>79</v>
      </c>
      <c r="N57">
        <v>41</v>
      </c>
      <c r="O57">
        <v>45</v>
      </c>
      <c r="P57">
        <v>42</v>
      </c>
      <c r="Q57">
        <v>32</v>
      </c>
      <c r="R57">
        <v>5</v>
      </c>
      <c r="S57">
        <f t="shared" si="16"/>
        <v>514</v>
      </c>
      <c r="T57">
        <f t="shared" si="17"/>
        <v>333</v>
      </c>
      <c r="U57" s="1">
        <f t="shared" si="18"/>
        <v>0.3060634503412578</v>
      </c>
      <c r="V57" s="1">
        <f t="shared" si="19"/>
        <v>0.36839610104408865</v>
      </c>
      <c r="W57" s="1">
        <f t="shared" si="20"/>
        <v>0.41025526322338807</v>
      </c>
      <c r="X57" s="2">
        <f t="shared" si="21"/>
        <v>74.965625</v>
      </c>
      <c r="Y57" s="2">
        <f t="shared" si="22"/>
        <v>29.588825000000003</v>
      </c>
      <c r="Z57" s="2">
        <f t="shared" si="23"/>
        <v>28.681289000000003</v>
      </c>
      <c r="AA57" s="3">
        <f t="shared" si="24"/>
        <v>5.740610923423423</v>
      </c>
      <c r="AB57" s="1">
        <f t="shared" si="25"/>
        <v>0.20288127760182464</v>
      </c>
      <c r="AC57" s="2">
        <f t="shared" si="26"/>
        <v>86.22496203857708</v>
      </c>
      <c r="AD57" s="2">
        <f t="shared" si="27"/>
        <v>11.562424999999998</v>
      </c>
      <c r="AE57" s="1">
        <f t="shared" si="28"/>
        <v>0.41530054644808745</v>
      </c>
      <c r="AF57" s="1">
        <f t="shared" si="29"/>
        <v>0.02830188679245283</v>
      </c>
      <c r="AG57" s="1">
        <f t="shared" si="30"/>
        <v>0.7954545454545454</v>
      </c>
      <c r="AH57" s="1">
        <f t="shared" si="31"/>
        <v>0.20218579234972678</v>
      </c>
    </row>
    <row r="58" spans="1:34" ht="12.75">
      <c r="A58" t="s">
        <v>39</v>
      </c>
      <c r="B58">
        <v>34</v>
      </c>
      <c r="C58" t="s">
        <v>18</v>
      </c>
      <c r="D58">
        <v>0.94</v>
      </c>
      <c r="E58" t="s">
        <v>154</v>
      </c>
      <c r="F58">
        <v>1.12</v>
      </c>
      <c r="G58">
        <v>129</v>
      </c>
      <c r="H58">
        <v>499</v>
      </c>
      <c r="I58">
        <v>146</v>
      </c>
      <c r="J58">
        <v>18</v>
      </c>
      <c r="K58">
        <v>13</v>
      </c>
      <c r="L58">
        <v>2</v>
      </c>
      <c r="M58">
        <v>80</v>
      </c>
      <c r="N58">
        <v>44</v>
      </c>
      <c r="O58">
        <v>51</v>
      </c>
      <c r="P58">
        <v>61</v>
      </c>
      <c r="Q58">
        <v>49</v>
      </c>
      <c r="R58">
        <v>6</v>
      </c>
      <c r="S58">
        <f t="shared" si="16"/>
        <v>550</v>
      </c>
      <c r="T58">
        <f t="shared" si="17"/>
        <v>359</v>
      </c>
      <c r="U58" s="1">
        <f t="shared" si="18"/>
        <v>0.3006230732727269</v>
      </c>
      <c r="V58" s="1">
        <f t="shared" si="19"/>
        <v>0.36802179292563975</v>
      </c>
      <c r="W58" s="1">
        <f t="shared" si="20"/>
        <v>0.40357618055790734</v>
      </c>
      <c r="X58" s="2">
        <f t="shared" si="21"/>
        <v>83.0348936170213</v>
      </c>
      <c r="Y58" s="2">
        <f t="shared" si="22"/>
        <v>34.11516028368797</v>
      </c>
      <c r="Z58" s="2">
        <f t="shared" si="23"/>
        <v>28.244792283687968</v>
      </c>
      <c r="AA58" s="3">
        <f t="shared" si="24"/>
        <v>5.89802169145973</v>
      </c>
      <c r="AB58" s="1">
        <f t="shared" si="25"/>
        <v>0.20960032850017163</v>
      </c>
      <c r="AC58" s="2">
        <f t="shared" si="26"/>
        <v>92.78724028324456</v>
      </c>
      <c r="AD58" s="2">
        <f t="shared" si="27"/>
        <v>7.979960283687969</v>
      </c>
      <c r="AE58" s="1">
        <f t="shared" si="28"/>
        <v>0.4</v>
      </c>
      <c r="AF58" s="1">
        <f t="shared" si="29"/>
        <v>0.02981651376146789</v>
      </c>
      <c r="AG58" s="1">
        <f t="shared" si="30"/>
        <v>0.8387096774193549</v>
      </c>
      <c r="AH58" s="1">
        <f t="shared" si="31"/>
        <v>0.28205128205128205</v>
      </c>
    </row>
    <row r="59" spans="1:34" ht="12.75">
      <c r="A59" t="s">
        <v>123</v>
      </c>
      <c r="B59">
        <v>24</v>
      </c>
      <c r="C59" t="s">
        <v>18</v>
      </c>
      <c r="D59">
        <v>0.94</v>
      </c>
      <c r="E59" t="s">
        <v>2</v>
      </c>
      <c r="F59">
        <v>0.93</v>
      </c>
      <c r="G59">
        <v>150</v>
      </c>
      <c r="H59">
        <v>539</v>
      </c>
      <c r="I59">
        <v>151</v>
      </c>
      <c r="J59">
        <v>32</v>
      </c>
      <c r="K59">
        <v>3</v>
      </c>
      <c r="L59">
        <v>13</v>
      </c>
      <c r="M59">
        <v>72</v>
      </c>
      <c r="N59">
        <v>58</v>
      </c>
      <c r="O59">
        <v>30</v>
      </c>
      <c r="P59">
        <v>81</v>
      </c>
      <c r="Q59">
        <v>21</v>
      </c>
      <c r="R59">
        <v>5</v>
      </c>
      <c r="S59">
        <f t="shared" si="16"/>
        <v>569</v>
      </c>
      <c r="T59">
        <f t="shared" si="17"/>
        <v>393</v>
      </c>
      <c r="U59" s="1">
        <f t="shared" si="18"/>
        <v>0.28784466348167204</v>
      </c>
      <c r="V59" s="1">
        <f t="shared" si="19"/>
        <v>0.32684083293111466</v>
      </c>
      <c r="W59" s="1">
        <f t="shared" si="20"/>
        <v>0.4346263792968293</v>
      </c>
      <c r="X59" s="2">
        <f t="shared" si="21"/>
        <v>77.69106382978724</v>
      </c>
      <c r="Y59" s="2">
        <f t="shared" si="22"/>
        <v>24.13826382978724</v>
      </c>
      <c r="Z59" s="2">
        <f t="shared" si="23"/>
        <v>27.88695982978724</v>
      </c>
      <c r="AA59" s="3">
        <f t="shared" si="24"/>
        <v>5.041023225596882</v>
      </c>
      <c r="AB59" s="1">
        <f t="shared" si="25"/>
        <v>0.20471180331473382</v>
      </c>
      <c r="AC59" s="2">
        <f t="shared" si="26"/>
        <v>62.07418542104431</v>
      </c>
      <c r="AD59" s="2">
        <f t="shared" si="27"/>
        <v>9.466263829787234</v>
      </c>
      <c r="AE59" s="1">
        <f t="shared" si="28"/>
        <v>0.35119047619047616</v>
      </c>
      <c r="AF59" s="1">
        <f t="shared" si="29"/>
        <v>0.006741573033707865</v>
      </c>
      <c r="AG59" s="1">
        <f t="shared" si="30"/>
        <v>0.7272727272727273</v>
      </c>
      <c r="AH59" s="1">
        <f t="shared" si="31"/>
        <v>0.15476190476190477</v>
      </c>
    </row>
    <row r="60" spans="1:34" ht="12.75">
      <c r="A60" t="s">
        <v>134</v>
      </c>
      <c r="B60">
        <v>25</v>
      </c>
      <c r="C60" t="s">
        <v>10</v>
      </c>
      <c r="D60">
        <v>0.99</v>
      </c>
      <c r="E60" t="s">
        <v>154</v>
      </c>
      <c r="F60">
        <v>1.12</v>
      </c>
      <c r="G60">
        <v>90</v>
      </c>
      <c r="H60">
        <v>280</v>
      </c>
      <c r="I60">
        <v>82</v>
      </c>
      <c r="J60">
        <v>11</v>
      </c>
      <c r="K60">
        <v>3</v>
      </c>
      <c r="L60">
        <v>22</v>
      </c>
      <c r="M60">
        <v>60</v>
      </c>
      <c r="N60">
        <v>43</v>
      </c>
      <c r="O60">
        <v>30</v>
      </c>
      <c r="P60">
        <v>69</v>
      </c>
      <c r="Q60">
        <v>0</v>
      </c>
      <c r="R60">
        <v>0</v>
      </c>
      <c r="S60">
        <f t="shared" si="16"/>
        <v>310</v>
      </c>
      <c r="T60">
        <f t="shared" si="17"/>
        <v>198</v>
      </c>
      <c r="U60" s="1">
        <f t="shared" si="18"/>
        <v>0.2941491554584727</v>
      </c>
      <c r="V60" s="1">
        <f t="shared" si="19"/>
        <v>0.36288424528629826</v>
      </c>
      <c r="W60" s="1">
        <f t="shared" si="20"/>
        <v>0.5918854957396097</v>
      </c>
      <c r="X60" s="2">
        <f t="shared" si="21"/>
        <v>57.43959595959596</v>
      </c>
      <c r="Y60" s="2">
        <f t="shared" si="22"/>
        <v>30.45879595959597</v>
      </c>
      <c r="Z60" s="2">
        <f t="shared" si="23"/>
        <v>27.221099959595968</v>
      </c>
      <c r="AA60" s="3">
        <f t="shared" si="24"/>
        <v>7.397523722069177</v>
      </c>
      <c r="AB60" s="1">
        <f t="shared" si="25"/>
        <v>0.4056211152522296</v>
      </c>
      <c r="AC60" s="2">
        <f t="shared" si="26"/>
        <v>52.880031726190474</v>
      </c>
      <c r="AD60" s="2">
        <f t="shared" si="27"/>
        <v>16.044395959595967</v>
      </c>
      <c r="AE60" s="1">
        <f t="shared" si="28"/>
        <v>0.4222222222222222</v>
      </c>
      <c r="AF60" s="1">
        <f t="shared" si="29"/>
        <v>0.015873015873015872</v>
      </c>
      <c r="AG60" s="1">
        <f t="shared" si="30"/>
        <v>0.42857142857142855</v>
      </c>
      <c r="AH60" s="1">
        <f t="shared" si="31"/>
        <v>0</v>
      </c>
    </row>
    <row r="61" spans="1:34" ht="12.75">
      <c r="A61" t="s">
        <v>45</v>
      </c>
      <c r="B61">
        <v>31</v>
      </c>
      <c r="C61" t="s">
        <v>11</v>
      </c>
      <c r="D61">
        <v>1.01</v>
      </c>
      <c r="E61" t="s">
        <v>152</v>
      </c>
      <c r="F61">
        <v>1.12</v>
      </c>
      <c r="G61">
        <v>149</v>
      </c>
      <c r="H61">
        <v>533</v>
      </c>
      <c r="I61">
        <v>152</v>
      </c>
      <c r="J61">
        <v>31</v>
      </c>
      <c r="K61">
        <v>1</v>
      </c>
      <c r="L61">
        <v>27</v>
      </c>
      <c r="M61">
        <v>73</v>
      </c>
      <c r="N61">
        <v>81</v>
      </c>
      <c r="O61">
        <v>35</v>
      </c>
      <c r="P61">
        <v>116</v>
      </c>
      <c r="Q61">
        <v>9</v>
      </c>
      <c r="R61">
        <v>1</v>
      </c>
      <c r="S61">
        <f t="shared" si="16"/>
        <v>568</v>
      </c>
      <c r="T61">
        <f t="shared" si="17"/>
        <v>382</v>
      </c>
      <c r="U61" s="1">
        <f t="shared" si="18"/>
        <v>0.28393806424946844</v>
      </c>
      <c r="V61" s="1">
        <f t="shared" si="19"/>
        <v>0.32779362956135066</v>
      </c>
      <c r="W61" s="1">
        <f t="shared" si="20"/>
        <v>0.49689161243656976</v>
      </c>
      <c r="X61" s="2">
        <f t="shared" si="21"/>
        <v>85.44158415841585</v>
      </c>
      <c r="Y61" s="2">
        <f t="shared" si="22"/>
        <v>33.38771749174919</v>
      </c>
      <c r="Z61" s="2">
        <f t="shared" si="23"/>
        <v>27.141253491749186</v>
      </c>
      <c r="AA61" s="3">
        <f t="shared" si="24"/>
        <v>5.7035612461769745</v>
      </c>
      <c r="AB61" s="1">
        <f t="shared" si="25"/>
        <v>0.27819477058620506</v>
      </c>
      <c r="AC61" s="2">
        <f t="shared" si="26"/>
        <v>48.430514326923074</v>
      </c>
      <c r="AD61" s="2">
        <f t="shared" si="27"/>
        <v>5.578117491749187</v>
      </c>
      <c r="AE61" s="1">
        <f t="shared" si="28"/>
        <v>0.2875</v>
      </c>
      <c r="AF61" s="1">
        <f t="shared" si="29"/>
        <v>0.002564102564102564</v>
      </c>
      <c r="AG61" s="1">
        <f t="shared" si="30"/>
        <v>0.7058823529411765</v>
      </c>
      <c r="AH61" s="1">
        <f t="shared" si="31"/>
        <v>0.0625</v>
      </c>
    </row>
    <row r="62" spans="1:34" ht="12.75">
      <c r="A62" t="s">
        <v>155</v>
      </c>
      <c r="B62">
        <v>26</v>
      </c>
      <c r="C62" t="s">
        <v>12</v>
      </c>
      <c r="D62">
        <v>1.06</v>
      </c>
      <c r="E62" t="s">
        <v>3</v>
      </c>
      <c r="F62">
        <v>1.01</v>
      </c>
      <c r="G62">
        <v>154</v>
      </c>
      <c r="H62">
        <v>597</v>
      </c>
      <c r="I62">
        <v>168</v>
      </c>
      <c r="J62">
        <v>41</v>
      </c>
      <c r="K62">
        <v>0</v>
      </c>
      <c r="L62">
        <v>20</v>
      </c>
      <c r="M62">
        <v>91</v>
      </c>
      <c r="N62">
        <v>80</v>
      </c>
      <c r="O62">
        <v>54</v>
      </c>
      <c r="P62">
        <v>129</v>
      </c>
      <c r="Q62">
        <v>5</v>
      </c>
      <c r="R62">
        <v>1</v>
      </c>
      <c r="S62">
        <f t="shared" si="16"/>
        <v>651</v>
      </c>
      <c r="T62">
        <f t="shared" si="17"/>
        <v>430</v>
      </c>
      <c r="U62" s="1">
        <f t="shared" si="18"/>
        <v>0.2743159003401329</v>
      </c>
      <c r="V62" s="1">
        <f t="shared" si="19"/>
        <v>0.33242066724891356</v>
      </c>
      <c r="W62" s="1">
        <f t="shared" si="20"/>
        <v>0.43923200709223664</v>
      </c>
      <c r="X62" s="2">
        <f t="shared" si="21"/>
        <v>85.29962264150943</v>
      </c>
      <c r="Y62" s="2">
        <f t="shared" si="22"/>
        <v>26.70495597484276</v>
      </c>
      <c r="Z62" s="2">
        <f t="shared" si="23"/>
        <v>26.119009308176093</v>
      </c>
      <c r="AA62" s="3">
        <f t="shared" si="24"/>
        <v>5.058465993856954</v>
      </c>
      <c r="AB62" s="1">
        <f t="shared" si="25"/>
        <v>0.25195410217555636</v>
      </c>
      <c r="AC62" s="2">
        <f t="shared" si="26"/>
        <v>45.76570035129475</v>
      </c>
      <c r="AD62" s="2">
        <f t="shared" si="27"/>
        <v>4.23028930817609</v>
      </c>
      <c r="AE62" s="1">
        <f t="shared" si="28"/>
        <v>0.35148514851485146</v>
      </c>
      <c r="AF62" s="1">
        <f t="shared" si="29"/>
        <v>0</v>
      </c>
      <c r="AG62" s="1">
        <f t="shared" si="30"/>
        <v>0.6153846153846154</v>
      </c>
      <c r="AH62" s="1">
        <f t="shared" si="31"/>
        <v>0.0297029702970297</v>
      </c>
    </row>
    <row r="63" spans="1:34" ht="12.75">
      <c r="A63" t="s">
        <v>57</v>
      </c>
      <c r="B63">
        <v>25</v>
      </c>
      <c r="C63" t="s">
        <v>21</v>
      </c>
      <c r="D63">
        <v>1.01</v>
      </c>
      <c r="E63" t="s">
        <v>2</v>
      </c>
      <c r="F63">
        <v>0.93</v>
      </c>
      <c r="G63">
        <v>150</v>
      </c>
      <c r="H63">
        <v>540</v>
      </c>
      <c r="I63">
        <v>149</v>
      </c>
      <c r="J63">
        <v>28</v>
      </c>
      <c r="K63">
        <v>1</v>
      </c>
      <c r="L63">
        <v>17</v>
      </c>
      <c r="M63">
        <v>65</v>
      </c>
      <c r="N63">
        <v>75</v>
      </c>
      <c r="O63">
        <v>35</v>
      </c>
      <c r="P63">
        <v>89</v>
      </c>
      <c r="Q63">
        <v>25</v>
      </c>
      <c r="R63">
        <v>2</v>
      </c>
      <c r="S63">
        <f t="shared" si="16"/>
        <v>575</v>
      </c>
      <c r="T63">
        <f t="shared" si="17"/>
        <v>393</v>
      </c>
      <c r="U63" s="1">
        <f t="shared" si="18"/>
        <v>0.2747259898696398</v>
      </c>
      <c r="V63" s="1">
        <f t="shared" si="19"/>
        <v>0.31860839630519305</v>
      </c>
      <c r="W63" s="1">
        <f t="shared" si="20"/>
        <v>0.42407367563769904</v>
      </c>
      <c r="X63" s="2">
        <f t="shared" si="21"/>
        <v>75.78158415841584</v>
      </c>
      <c r="Y63" s="2">
        <f t="shared" si="22"/>
        <v>22.228784158415838</v>
      </c>
      <c r="Z63" s="2">
        <f t="shared" si="23"/>
        <v>25.977480158415837</v>
      </c>
      <c r="AA63" s="3">
        <f t="shared" si="24"/>
        <v>4.917125689668203</v>
      </c>
      <c r="AB63" s="1">
        <f t="shared" si="25"/>
        <v>0.2137488409886452</v>
      </c>
      <c r="AC63" s="2">
        <f t="shared" si="26"/>
        <v>58.58414518360744</v>
      </c>
      <c r="AD63" s="2">
        <f t="shared" si="27"/>
        <v>7.556784158415833</v>
      </c>
      <c r="AE63" s="1">
        <f t="shared" si="28"/>
        <v>0.2874251497005988</v>
      </c>
      <c r="AF63" s="1">
        <f t="shared" si="29"/>
        <v>0.002304147465437788</v>
      </c>
      <c r="AG63" s="1">
        <f t="shared" si="30"/>
        <v>0.8235294117647058</v>
      </c>
      <c r="AH63" s="1">
        <f t="shared" si="31"/>
        <v>0.16167664670658682</v>
      </c>
    </row>
    <row r="64" spans="1:34" ht="12.75">
      <c r="A64" t="s">
        <v>89</v>
      </c>
      <c r="B64">
        <v>22</v>
      </c>
      <c r="C64" t="s">
        <v>9</v>
      </c>
      <c r="D64">
        <v>1</v>
      </c>
      <c r="E64" t="s">
        <v>0</v>
      </c>
      <c r="F64">
        <v>1.19</v>
      </c>
      <c r="G64">
        <v>157</v>
      </c>
      <c r="H64">
        <v>569</v>
      </c>
      <c r="I64">
        <v>154</v>
      </c>
      <c r="J64">
        <v>35</v>
      </c>
      <c r="K64">
        <v>1</v>
      </c>
      <c r="L64">
        <v>28</v>
      </c>
      <c r="M64">
        <v>82</v>
      </c>
      <c r="N64">
        <v>81</v>
      </c>
      <c r="O64">
        <v>59</v>
      </c>
      <c r="P64">
        <v>125</v>
      </c>
      <c r="Q64">
        <v>7</v>
      </c>
      <c r="R64">
        <v>2</v>
      </c>
      <c r="S64">
        <f t="shared" si="16"/>
        <v>628</v>
      </c>
      <c r="T64">
        <f t="shared" si="17"/>
        <v>417</v>
      </c>
      <c r="U64" s="1">
        <f t="shared" si="18"/>
        <v>0.27065026362038663</v>
      </c>
      <c r="V64" s="1">
        <f t="shared" si="19"/>
        <v>0.339171974522293</v>
      </c>
      <c r="W64" s="1">
        <f t="shared" si="20"/>
        <v>0.4833040421792619</v>
      </c>
      <c r="X64" s="2">
        <f t="shared" si="21"/>
        <v>93.18679999999999</v>
      </c>
      <c r="Y64" s="2">
        <f t="shared" si="22"/>
        <v>36.3636</v>
      </c>
      <c r="Z64" s="2">
        <f t="shared" si="23"/>
        <v>25.567191999999995</v>
      </c>
      <c r="AA64" s="3">
        <f t="shared" si="24"/>
        <v>5.6984733812949635</v>
      </c>
      <c r="AB64" s="1">
        <f t="shared" si="25"/>
        <v>0.3163444639718805</v>
      </c>
      <c r="AC64" s="2">
        <f t="shared" si="26"/>
        <v>44.96174379677755</v>
      </c>
      <c r="AD64" s="2">
        <f t="shared" si="27"/>
        <v>0.5571999999999969</v>
      </c>
      <c r="AE64" s="1">
        <f t="shared" si="28"/>
        <v>0.2918918918918919</v>
      </c>
      <c r="AF64" s="1">
        <f t="shared" si="29"/>
        <v>0.002403846153846154</v>
      </c>
      <c r="AG64" s="1">
        <f t="shared" si="30"/>
        <v>0.625</v>
      </c>
      <c r="AH64" s="1">
        <f t="shared" si="31"/>
        <v>0.04864864864864865</v>
      </c>
    </row>
    <row r="65" spans="1:34" ht="12.75">
      <c r="A65" t="s">
        <v>55</v>
      </c>
      <c r="B65">
        <v>37</v>
      </c>
      <c r="C65" t="s">
        <v>21</v>
      </c>
      <c r="D65">
        <v>1.01</v>
      </c>
      <c r="E65" t="s">
        <v>0</v>
      </c>
      <c r="F65">
        <v>1.19</v>
      </c>
      <c r="G65">
        <v>142</v>
      </c>
      <c r="H65">
        <v>458</v>
      </c>
      <c r="I65">
        <v>133</v>
      </c>
      <c r="J65">
        <v>28</v>
      </c>
      <c r="K65">
        <v>0</v>
      </c>
      <c r="L65">
        <v>13</v>
      </c>
      <c r="M65">
        <v>62</v>
      </c>
      <c r="N65">
        <v>51</v>
      </c>
      <c r="O65">
        <v>77</v>
      </c>
      <c r="P65">
        <v>42</v>
      </c>
      <c r="Q65">
        <v>2</v>
      </c>
      <c r="R65">
        <v>2</v>
      </c>
      <c r="S65">
        <f t="shared" si="16"/>
        <v>535</v>
      </c>
      <c r="T65">
        <f t="shared" si="17"/>
        <v>327</v>
      </c>
      <c r="U65" s="1">
        <f t="shared" si="18"/>
        <v>0.2891301631317595</v>
      </c>
      <c r="V65" s="1">
        <f t="shared" si="19"/>
        <v>0.3908163739724914</v>
      </c>
      <c r="W65" s="1">
        <f t="shared" si="20"/>
        <v>0.4347822001981346</v>
      </c>
      <c r="X65" s="2">
        <f t="shared" si="21"/>
        <v>78.23643564356435</v>
      </c>
      <c r="Y65" s="2">
        <f t="shared" si="22"/>
        <v>33.67723564356435</v>
      </c>
      <c r="Z65" s="2">
        <f t="shared" si="23"/>
        <v>25.21098764356435</v>
      </c>
      <c r="AA65" s="3">
        <f t="shared" si="24"/>
        <v>6.101006449268779</v>
      </c>
      <c r="AB65" s="1">
        <f t="shared" si="25"/>
        <v>0.31257413821316493</v>
      </c>
      <c r="AC65" s="2">
        <f t="shared" si="26"/>
        <v>32.82988255133826</v>
      </c>
      <c r="AD65" s="2">
        <f t="shared" si="27"/>
        <v>5.598835643564353</v>
      </c>
      <c r="AE65" s="1">
        <f t="shared" si="28"/>
        <v>0.24873096446700507</v>
      </c>
      <c r="AF65" s="1">
        <f t="shared" si="29"/>
        <v>0</v>
      </c>
      <c r="AG65" s="1">
        <f t="shared" si="30"/>
        <v>0.45454545454545453</v>
      </c>
      <c r="AH65" s="1">
        <f t="shared" si="31"/>
        <v>0.02030456852791878</v>
      </c>
    </row>
    <row r="66" spans="1:34" ht="12.75">
      <c r="A66" t="s">
        <v>136</v>
      </c>
      <c r="B66">
        <v>36</v>
      </c>
      <c r="C66" t="s">
        <v>10</v>
      </c>
      <c r="D66">
        <v>0.99</v>
      </c>
      <c r="E66" t="s">
        <v>153</v>
      </c>
      <c r="F66">
        <v>1.02</v>
      </c>
      <c r="G66">
        <v>110</v>
      </c>
      <c r="H66">
        <v>350</v>
      </c>
      <c r="I66">
        <v>90</v>
      </c>
      <c r="J66">
        <v>18</v>
      </c>
      <c r="K66">
        <v>0</v>
      </c>
      <c r="L66">
        <v>19</v>
      </c>
      <c r="M66">
        <v>52</v>
      </c>
      <c r="N66">
        <v>70</v>
      </c>
      <c r="O66">
        <v>53</v>
      </c>
      <c r="P66">
        <v>101</v>
      </c>
      <c r="Q66">
        <v>4</v>
      </c>
      <c r="R66">
        <v>0</v>
      </c>
      <c r="S66">
        <f aca="true" t="shared" si="32" ref="S66:S97">H66+O66</f>
        <v>403</v>
      </c>
      <c r="T66">
        <f aca="true" t="shared" si="33" ref="T66:T97">H66-I66+R66</f>
        <v>260</v>
      </c>
      <c r="U66" s="1">
        <f aca="true" t="shared" si="34" ref="U66:U97">I66/H66/(D66^0.438)</f>
        <v>0.2582773072318296</v>
      </c>
      <c r="V66" s="1">
        <f aca="true" t="shared" si="35" ref="V66:V97">(I66+O66)/(H66+O66)/(D66^0.438)</f>
        <v>0.35640416947761444</v>
      </c>
      <c r="W66" s="1">
        <f aca="true" t="shared" si="36" ref="W66:W97">(I66+J66+2*K66+3*L66)/H66/(D66^0.438)</f>
        <v>0.4735083965916877</v>
      </c>
      <c r="X66" s="2">
        <f aca="true" t="shared" si="37" ref="X66:X97">(1.5*I66+J66+2*K66+3*L66+O66+0.7*Q66-R66-0.3*(H66-I66))*0.322/D66</f>
        <v>61.082424242424246</v>
      </c>
      <c r="Y66" s="2">
        <f aca="true" t="shared" si="38" ref="Y66:Y97">(AA66-0.73*4.76)*T66/25.5</f>
        <v>25.65309090909092</v>
      </c>
      <c r="Z66" s="2">
        <f aca="true" t="shared" si="39" ref="Z66:Z97">(AA66-0.73*4.76*F66)*T66/25.5</f>
        <v>24.944504242424255</v>
      </c>
      <c r="AA66" s="3">
        <f aca="true" t="shared" si="40" ref="AA66:AA97">X66/T66*25.5</f>
        <v>5.9907762237762245</v>
      </c>
      <c r="AB66" s="1">
        <f aca="true" t="shared" si="41" ref="AB66:AB97">W66-U66+(V66-U66)/(1-V66)</f>
        <v>0.3676976803353441</v>
      </c>
      <c r="AC66" s="2">
        <f aca="true" t="shared" si="42" ref="AC66:AC97">((AH66-0.073)*14.95+(AG66-0.713)*8.065+1.31+(AF66-0.0082)*158.7+(AE66-0.324)*15.63)*4.25+50</f>
        <v>40.97713340542522</v>
      </c>
      <c r="AD66" s="2">
        <f aca="true" t="shared" si="43" ref="AD66:AD97">(AA66-4.76*F66)*T66/25.5</f>
        <v>11.578424242424251</v>
      </c>
      <c r="AE66" s="1">
        <f aca="true" t="shared" si="44" ref="AE66:AE97">(M66-L66)/(I66-L66+O66)</f>
        <v>0.2661290322580645</v>
      </c>
      <c r="AF66" s="1">
        <f aca="true" t="shared" si="45" ref="AF66:AF97">K66/(H66-L66-P66)</f>
        <v>0</v>
      </c>
      <c r="AG66" s="1">
        <f aca="true" t="shared" si="46" ref="AG66:AG97">(Q66+3)/(Q66+R66+7)</f>
        <v>0.6363636363636364</v>
      </c>
      <c r="AH66" s="1">
        <f aca="true" t="shared" si="47" ref="AH66:AH97">(Q66+R66)/(I66-L66+O66)</f>
        <v>0.03225806451612903</v>
      </c>
    </row>
    <row r="67" spans="1:34" ht="12.75">
      <c r="A67" t="s">
        <v>24</v>
      </c>
      <c r="B67">
        <v>30</v>
      </c>
      <c r="C67" t="s">
        <v>12</v>
      </c>
      <c r="D67">
        <v>1.06</v>
      </c>
      <c r="E67" t="s">
        <v>153</v>
      </c>
      <c r="F67">
        <v>1.02</v>
      </c>
      <c r="G67">
        <v>143</v>
      </c>
      <c r="H67">
        <v>562</v>
      </c>
      <c r="I67">
        <v>150</v>
      </c>
      <c r="J67">
        <v>37</v>
      </c>
      <c r="K67">
        <v>3</v>
      </c>
      <c r="L67">
        <v>26</v>
      </c>
      <c r="M67">
        <v>82</v>
      </c>
      <c r="N67">
        <v>79</v>
      </c>
      <c r="O67">
        <v>34</v>
      </c>
      <c r="P67">
        <v>88</v>
      </c>
      <c r="Q67">
        <v>25</v>
      </c>
      <c r="R67">
        <v>3</v>
      </c>
      <c r="S67">
        <f t="shared" si="32"/>
        <v>596</v>
      </c>
      <c r="T67">
        <f t="shared" si="33"/>
        <v>415</v>
      </c>
      <c r="U67" s="1">
        <f t="shared" si="34"/>
        <v>0.260178241775323</v>
      </c>
      <c r="V67" s="1">
        <f t="shared" si="35"/>
        <v>0.3009453201957786</v>
      </c>
      <c r="W67" s="1">
        <f t="shared" si="36"/>
        <v>0.470055356807417</v>
      </c>
      <c r="X67" s="2">
        <f t="shared" si="37"/>
        <v>82.2922641509434</v>
      </c>
      <c r="Y67" s="2">
        <f t="shared" si="38"/>
        <v>25.741597484276735</v>
      </c>
      <c r="Z67" s="2">
        <f t="shared" si="39"/>
        <v>24.6105841509434</v>
      </c>
      <c r="AA67" s="3">
        <f t="shared" si="40"/>
        <v>5.056512616503751</v>
      </c>
      <c r="AB67" s="1">
        <f t="shared" si="41"/>
        <v>0.26819455370781087</v>
      </c>
      <c r="AC67" s="2">
        <f t="shared" si="42"/>
        <v>66.17839908792948</v>
      </c>
      <c r="AD67" s="2">
        <f t="shared" si="43"/>
        <v>3.2762641509433963</v>
      </c>
      <c r="AE67" s="1">
        <f t="shared" si="44"/>
        <v>0.35443037974683544</v>
      </c>
      <c r="AF67" s="1">
        <f t="shared" si="45"/>
        <v>0.006696428571428571</v>
      </c>
      <c r="AG67" s="1">
        <f t="shared" si="46"/>
        <v>0.8</v>
      </c>
      <c r="AH67" s="1">
        <f t="shared" si="47"/>
        <v>0.17721518987341772</v>
      </c>
    </row>
    <row r="68" spans="1:34" ht="12.75">
      <c r="A68" t="s">
        <v>83</v>
      </c>
      <c r="B68">
        <v>24</v>
      </c>
      <c r="C68" t="s">
        <v>13</v>
      </c>
      <c r="D68">
        <v>0.96</v>
      </c>
      <c r="E68" t="s">
        <v>154</v>
      </c>
      <c r="F68">
        <v>1.12</v>
      </c>
      <c r="G68">
        <v>126</v>
      </c>
      <c r="H68">
        <v>396</v>
      </c>
      <c r="I68">
        <v>122</v>
      </c>
      <c r="J68">
        <v>20</v>
      </c>
      <c r="K68">
        <v>7</v>
      </c>
      <c r="L68">
        <v>11</v>
      </c>
      <c r="M68">
        <v>50</v>
      </c>
      <c r="N68">
        <v>55</v>
      </c>
      <c r="O68">
        <v>34</v>
      </c>
      <c r="P68">
        <v>77</v>
      </c>
      <c r="Q68">
        <v>5</v>
      </c>
      <c r="R68">
        <v>5</v>
      </c>
      <c r="S68">
        <f t="shared" si="32"/>
        <v>430</v>
      </c>
      <c r="T68">
        <f t="shared" si="33"/>
        <v>279</v>
      </c>
      <c r="U68" s="1">
        <f t="shared" si="34"/>
        <v>0.3136388441440305</v>
      </c>
      <c r="V68" s="1">
        <f t="shared" si="35"/>
        <v>0.36933574601299335</v>
      </c>
      <c r="W68" s="1">
        <f t="shared" si="36"/>
        <v>0.4858831274034571</v>
      </c>
      <c r="X68" s="2">
        <f t="shared" si="37"/>
        <v>67.18395833333334</v>
      </c>
      <c r="Y68" s="2">
        <f t="shared" si="38"/>
        <v>29.165558333333344</v>
      </c>
      <c r="Z68" s="2">
        <f t="shared" si="39"/>
        <v>24.60335033333334</v>
      </c>
      <c r="AA68" s="3">
        <f t="shared" si="40"/>
        <v>6.140469310035843</v>
      </c>
      <c r="AB68" s="1">
        <f t="shared" si="41"/>
        <v>0.260558947546885</v>
      </c>
      <c r="AC68" s="2">
        <f t="shared" si="42"/>
        <v>53.144671971003135</v>
      </c>
      <c r="AD68" s="2">
        <f t="shared" si="43"/>
        <v>8.854358333333339</v>
      </c>
      <c r="AE68" s="1">
        <f t="shared" si="44"/>
        <v>0.2689655172413793</v>
      </c>
      <c r="AF68" s="1">
        <f t="shared" si="45"/>
        <v>0.022727272727272728</v>
      </c>
      <c r="AG68" s="1">
        <f t="shared" si="46"/>
        <v>0.47058823529411764</v>
      </c>
      <c r="AH68" s="1">
        <f t="shared" si="47"/>
        <v>0.06896551724137931</v>
      </c>
    </row>
    <row r="69" spans="1:34" ht="12.75">
      <c r="A69" t="s">
        <v>52</v>
      </c>
      <c r="B69">
        <v>23</v>
      </c>
      <c r="C69" t="s">
        <v>21</v>
      </c>
      <c r="D69">
        <v>1.01</v>
      </c>
      <c r="E69" t="s">
        <v>3</v>
      </c>
      <c r="F69">
        <v>1.01</v>
      </c>
      <c r="G69">
        <v>118</v>
      </c>
      <c r="H69">
        <v>410</v>
      </c>
      <c r="I69">
        <v>114</v>
      </c>
      <c r="J69">
        <v>33</v>
      </c>
      <c r="K69">
        <v>1</v>
      </c>
      <c r="L69">
        <v>15</v>
      </c>
      <c r="M69">
        <v>61</v>
      </c>
      <c r="N69">
        <v>72</v>
      </c>
      <c r="O69">
        <v>41</v>
      </c>
      <c r="P69">
        <v>78</v>
      </c>
      <c r="Q69">
        <v>6</v>
      </c>
      <c r="R69">
        <v>3</v>
      </c>
      <c r="S69">
        <f t="shared" si="32"/>
        <v>451</v>
      </c>
      <c r="T69">
        <f t="shared" si="33"/>
        <v>299</v>
      </c>
      <c r="U69" s="1">
        <f t="shared" si="34"/>
        <v>0.27683961264323176</v>
      </c>
      <c r="V69" s="1">
        <f t="shared" si="35"/>
        <v>0.3421861240805496</v>
      </c>
      <c r="W69" s="1">
        <f t="shared" si="36"/>
        <v>0.47111302502444696</v>
      </c>
      <c r="X69" s="2">
        <f t="shared" si="37"/>
        <v>65.16514851485148</v>
      </c>
      <c r="Y69" s="2">
        <f t="shared" si="38"/>
        <v>24.42141518151815</v>
      </c>
      <c r="Z69" s="2">
        <f t="shared" si="39"/>
        <v>24.01397784818482</v>
      </c>
      <c r="AA69" s="3">
        <f t="shared" si="40"/>
        <v>5.557562833206397</v>
      </c>
      <c r="AB69" s="1">
        <f t="shared" si="41"/>
        <v>0.29361231937216403</v>
      </c>
      <c r="AC69" s="2">
        <f t="shared" si="42"/>
        <v>46.75589540586976</v>
      </c>
      <c r="AD69" s="2">
        <f t="shared" si="43"/>
        <v>8.793681848184814</v>
      </c>
      <c r="AE69" s="1">
        <f t="shared" si="44"/>
        <v>0.32857142857142857</v>
      </c>
      <c r="AF69" s="1">
        <f t="shared" si="45"/>
        <v>0.0031545741324921135</v>
      </c>
      <c r="AG69" s="1">
        <f t="shared" si="46"/>
        <v>0.5625</v>
      </c>
      <c r="AH69" s="1">
        <f t="shared" si="47"/>
        <v>0.06428571428571428</v>
      </c>
    </row>
    <row r="70" spans="1:34" ht="12.75">
      <c r="A70" t="s">
        <v>42</v>
      </c>
      <c r="B70">
        <v>32</v>
      </c>
      <c r="C70" t="s">
        <v>17</v>
      </c>
      <c r="D70">
        <v>0.97</v>
      </c>
      <c r="E70" t="s">
        <v>2</v>
      </c>
      <c r="F70">
        <v>0.93</v>
      </c>
      <c r="G70">
        <v>134</v>
      </c>
      <c r="H70">
        <v>279</v>
      </c>
      <c r="I70">
        <v>83</v>
      </c>
      <c r="J70">
        <v>16</v>
      </c>
      <c r="K70">
        <v>4</v>
      </c>
      <c r="L70">
        <v>12</v>
      </c>
      <c r="M70">
        <v>43</v>
      </c>
      <c r="N70">
        <v>38</v>
      </c>
      <c r="O70">
        <v>25</v>
      </c>
      <c r="P70">
        <v>49</v>
      </c>
      <c r="Q70">
        <v>4</v>
      </c>
      <c r="R70">
        <v>6</v>
      </c>
      <c r="S70">
        <f t="shared" si="32"/>
        <v>304</v>
      </c>
      <c r="T70">
        <f t="shared" si="33"/>
        <v>202</v>
      </c>
      <c r="U70" s="1">
        <f t="shared" si="34"/>
        <v>0.3014864996352963</v>
      </c>
      <c r="V70" s="1">
        <f t="shared" si="35"/>
        <v>0.36003452786187173</v>
      </c>
      <c r="W70" s="1">
        <f t="shared" si="36"/>
        <v>0.519428547564426</v>
      </c>
      <c r="X70" s="2">
        <f t="shared" si="37"/>
        <v>48.963917525773205</v>
      </c>
      <c r="Y70" s="2">
        <f t="shared" si="38"/>
        <v>21.43805085910654</v>
      </c>
      <c r="Z70" s="2">
        <f t="shared" si="39"/>
        <v>23.364861525773208</v>
      </c>
      <c r="AA70" s="3">
        <f t="shared" si="40"/>
        <v>6.181088598550578</v>
      </c>
      <c r="AB70" s="1">
        <f t="shared" si="41"/>
        <v>0.30942827769550474</v>
      </c>
      <c r="AC70" s="2">
        <f t="shared" si="42"/>
        <v>53.99556578172783</v>
      </c>
      <c r="AD70" s="2">
        <f t="shared" si="43"/>
        <v>13.896717525773205</v>
      </c>
      <c r="AE70" s="1">
        <f t="shared" si="44"/>
        <v>0.3229166666666667</v>
      </c>
      <c r="AF70" s="1">
        <f t="shared" si="45"/>
        <v>0.01834862385321101</v>
      </c>
      <c r="AG70" s="1">
        <f t="shared" si="46"/>
        <v>0.4117647058823529</v>
      </c>
      <c r="AH70" s="1">
        <f t="shared" si="47"/>
        <v>0.10416666666666667</v>
      </c>
    </row>
    <row r="71" spans="1:34" ht="12.75">
      <c r="A71" t="s">
        <v>125</v>
      </c>
      <c r="B71">
        <v>27</v>
      </c>
      <c r="C71" t="s">
        <v>18</v>
      </c>
      <c r="D71">
        <v>0.94</v>
      </c>
      <c r="E71" t="s">
        <v>1</v>
      </c>
      <c r="F71">
        <v>0.86</v>
      </c>
      <c r="G71">
        <v>121</v>
      </c>
      <c r="H71">
        <v>412</v>
      </c>
      <c r="I71">
        <v>101</v>
      </c>
      <c r="J71">
        <v>26</v>
      </c>
      <c r="K71">
        <v>2</v>
      </c>
      <c r="L71">
        <v>15</v>
      </c>
      <c r="M71">
        <v>56</v>
      </c>
      <c r="N71">
        <v>55</v>
      </c>
      <c r="O71">
        <v>39</v>
      </c>
      <c r="P71">
        <v>87</v>
      </c>
      <c r="Q71">
        <v>5</v>
      </c>
      <c r="R71">
        <v>1</v>
      </c>
      <c r="S71">
        <f t="shared" si="32"/>
        <v>451</v>
      </c>
      <c r="T71">
        <f t="shared" si="33"/>
        <v>312</v>
      </c>
      <c r="U71" s="1">
        <f t="shared" si="34"/>
        <v>0.25188027446921407</v>
      </c>
      <c r="V71" s="1">
        <f t="shared" si="35"/>
        <v>0.31894918292428853</v>
      </c>
      <c r="W71" s="1">
        <f t="shared" si="36"/>
        <v>0.43892008224338286</v>
      </c>
      <c r="X71" s="2">
        <f t="shared" si="37"/>
        <v>59.84404255319149</v>
      </c>
      <c r="Y71" s="2">
        <f t="shared" si="38"/>
        <v>17.3288425531915</v>
      </c>
      <c r="Z71" s="2">
        <f t="shared" si="39"/>
        <v>23.280970553191498</v>
      </c>
      <c r="AA71" s="3">
        <f t="shared" si="40"/>
        <v>4.891099631751228</v>
      </c>
      <c r="AB71" s="1">
        <f t="shared" si="41"/>
        <v>0.2855183746791381</v>
      </c>
      <c r="AC71" s="2">
        <f t="shared" si="42"/>
        <v>49.71963978598015</v>
      </c>
      <c r="AD71" s="2">
        <f t="shared" si="43"/>
        <v>9.7576425531915</v>
      </c>
      <c r="AE71" s="1">
        <f t="shared" si="44"/>
        <v>0.328</v>
      </c>
      <c r="AF71" s="1">
        <f t="shared" si="45"/>
        <v>0.0064516129032258064</v>
      </c>
      <c r="AG71" s="1">
        <f t="shared" si="46"/>
        <v>0.6153846153846154</v>
      </c>
      <c r="AH71" s="1">
        <f t="shared" si="47"/>
        <v>0.048</v>
      </c>
    </row>
    <row r="72" spans="1:34" ht="12.75">
      <c r="A72" t="s">
        <v>120</v>
      </c>
      <c r="B72">
        <v>25</v>
      </c>
      <c r="C72" t="s">
        <v>20</v>
      </c>
      <c r="D72">
        <v>1</v>
      </c>
      <c r="E72" t="s">
        <v>4</v>
      </c>
      <c r="F72">
        <v>0.89</v>
      </c>
      <c r="G72">
        <v>129</v>
      </c>
      <c r="H72">
        <v>442</v>
      </c>
      <c r="I72">
        <v>137</v>
      </c>
      <c r="J72">
        <v>19</v>
      </c>
      <c r="K72">
        <v>0</v>
      </c>
      <c r="L72">
        <v>6</v>
      </c>
      <c r="M72">
        <v>37</v>
      </c>
      <c r="N72">
        <v>55</v>
      </c>
      <c r="O72">
        <v>34</v>
      </c>
      <c r="P72">
        <v>79</v>
      </c>
      <c r="Q72">
        <v>0</v>
      </c>
      <c r="R72">
        <v>0</v>
      </c>
      <c r="S72">
        <f t="shared" si="32"/>
        <v>476</v>
      </c>
      <c r="T72">
        <f t="shared" si="33"/>
        <v>305</v>
      </c>
      <c r="U72" s="1">
        <f t="shared" si="34"/>
        <v>0.30995475113122173</v>
      </c>
      <c r="V72" s="1">
        <f t="shared" si="35"/>
        <v>0.3592436974789916</v>
      </c>
      <c r="W72" s="1">
        <f t="shared" si="36"/>
        <v>0.3936651583710407</v>
      </c>
      <c r="X72" s="2">
        <f t="shared" si="37"/>
        <v>59.57</v>
      </c>
      <c r="Y72" s="2">
        <f t="shared" si="38"/>
        <v>18.008666666666674</v>
      </c>
      <c r="Z72" s="2">
        <f t="shared" si="39"/>
        <v>22.58041333333334</v>
      </c>
      <c r="AA72" s="3">
        <f t="shared" si="40"/>
        <v>4.98044262295082</v>
      </c>
      <c r="AB72" s="1">
        <f t="shared" si="41"/>
        <v>0.1606334841628959</v>
      </c>
      <c r="AC72" s="2">
        <f t="shared" si="42"/>
        <v>26.60723086038961</v>
      </c>
      <c r="AD72" s="2">
        <f t="shared" si="43"/>
        <v>8.899333333333338</v>
      </c>
      <c r="AE72" s="1">
        <f t="shared" si="44"/>
        <v>0.18787878787878787</v>
      </c>
      <c r="AF72" s="1">
        <f t="shared" si="45"/>
        <v>0</v>
      </c>
      <c r="AG72" s="1">
        <f t="shared" si="46"/>
        <v>0.42857142857142855</v>
      </c>
      <c r="AH72" s="1">
        <f t="shared" si="47"/>
        <v>0</v>
      </c>
    </row>
    <row r="73" spans="1:34" ht="12.75">
      <c r="A73" t="s">
        <v>147</v>
      </c>
      <c r="B73">
        <v>32</v>
      </c>
      <c r="C73" t="s">
        <v>17</v>
      </c>
      <c r="D73">
        <v>0.97</v>
      </c>
      <c r="E73" t="s">
        <v>2</v>
      </c>
      <c r="F73">
        <v>0.93</v>
      </c>
      <c r="G73">
        <v>126</v>
      </c>
      <c r="H73">
        <v>463</v>
      </c>
      <c r="I73">
        <v>134</v>
      </c>
      <c r="J73">
        <v>26</v>
      </c>
      <c r="K73">
        <v>1</v>
      </c>
      <c r="L73">
        <v>7</v>
      </c>
      <c r="M73">
        <v>52</v>
      </c>
      <c r="N73">
        <v>47</v>
      </c>
      <c r="O73">
        <v>41</v>
      </c>
      <c r="P73">
        <v>48</v>
      </c>
      <c r="Q73">
        <v>1</v>
      </c>
      <c r="R73">
        <v>0</v>
      </c>
      <c r="S73">
        <f t="shared" si="32"/>
        <v>504</v>
      </c>
      <c r="T73">
        <f t="shared" si="33"/>
        <v>329</v>
      </c>
      <c r="U73" s="1">
        <f t="shared" si="34"/>
        <v>0.29330386623032567</v>
      </c>
      <c r="V73" s="1">
        <f t="shared" si="35"/>
        <v>0.3518855982189075</v>
      </c>
      <c r="W73" s="1">
        <f t="shared" si="36"/>
        <v>0.40055677253842986</v>
      </c>
      <c r="X73" s="2">
        <f t="shared" si="37"/>
        <v>64.0680412371134</v>
      </c>
      <c r="Y73" s="2">
        <f t="shared" si="38"/>
        <v>19.236307903780077</v>
      </c>
      <c r="Z73" s="2">
        <f t="shared" si="39"/>
        <v>22.37452923711341</v>
      </c>
      <c r="AA73" s="3">
        <f t="shared" si="40"/>
        <v>4.965760035095416</v>
      </c>
      <c r="AB73" s="1">
        <f t="shared" si="41"/>
        <v>0.1976408560706655</v>
      </c>
      <c r="AC73" s="2">
        <f t="shared" si="42"/>
        <v>36.39962101190476</v>
      </c>
      <c r="AD73" s="2">
        <f t="shared" si="43"/>
        <v>6.953641237113405</v>
      </c>
      <c r="AE73" s="1">
        <f t="shared" si="44"/>
        <v>0.26785714285714285</v>
      </c>
      <c r="AF73" s="1">
        <f t="shared" si="45"/>
        <v>0.0024509803921568627</v>
      </c>
      <c r="AG73" s="1">
        <f t="shared" si="46"/>
        <v>0.5</v>
      </c>
      <c r="AH73" s="1">
        <f t="shared" si="47"/>
        <v>0.005952380952380952</v>
      </c>
    </row>
    <row r="74" spans="1:34" ht="12.75">
      <c r="A74" t="s">
        <v>49</v>
      </c>
      <c r="B74">
        <v>33</v>
      </c>
      <c r="C74" t="s">
        <v>11</v>
      </c>
      <c r="D74">
        <v>1.01</v>
      </c>
      <c r="E74" t="s">
        <v>2</v>
      </c>
      <c r="F74">
        <v>0.93</v>
      </c>
      <c r="G74">
        <v>138</v>
      </c>
      <c r="H74">
        <v>442</v>
      </c>
      <c r="I74">
        <v>123</v>
      </c>
      <c r="J74">
        <v>22</v>
      </c>
      <c r="K74">
        <v>2</v>
      </c>
      <c r="L74">
        <v>9</v>
      </c>
      <c r="M74">
        <v>56</v>
      </c>
      <c r="N74">
        <v>53</v>
      </c>
      <c r="O74">
        <v>55</v>
      </c>
      <c r="P74">
        <v>38</v>
      </c>
      <c r="Q74">
        <v>2</v>
      </c>
      <c r="R74">
        <v>1</v>
      </c>
      <c r="S74">
        <f t="shared" si="32"/>
        <v>497</v>
      </c>
      <c r="T74">
        <f t="shared" si="33"/>
        <v>320</v>
      </c>
      <c r="U74" s="1">
        <f t="shared" si="34"/>
        <v>0.27707036726201034</v>
      </c>
      <c r="V74" s="1">
        <f t="shared" si="35"/>
        <v>0.35659138922487654</v>
      </c>
      <c r="W74" s="1">
        <f t="shared" si="36"/>
        <v>0.39645841169198226</v>
      </c>
      <c r="X74" s="2">
        <f t="shared" si="37"/>
        <v>62.86970297029703</v>
      </c>
      <c r="Y74" s="2">
        <f t="shared" si="38"/>
        <v>19.264369636963693</v>
      </c>
      <c r="Z74" s="2">
        <f t="shared" si="39"/>
        <v>22.316742970297028</v>
      </c>
      <c r="AA74" s="3">
        <f t="shared" si="40"/>
        <v>5.009929455445544</v>
      </c>
      <c r="AB74" s="1">
        <f t="shared" si="41"/>
        <v>0.24298138873891129</v>
      </c>
      <c r="AC74" s="2">
        <f t="shared" si="42"/>
        <v>39.59208427486705</v>
      </c>
      <c r="AD74" s="2">
        <f t="shared" si="43"/>
        <v>7.317702970297022</v>
      </c>
      <c r="AE74" s="1">
        <f t="shared" si="44"/>
        <v>0.2781065088757396</v>
      </c>
      <c r="AF74" s="1">
        <f t="shared" si="45"/>
        <v>0.005063291139240506</v>
      </c>
      <c r="AG74" s="1">
        <f t="shared" si="46"/>
        <v>0.5</v>
      </c>
      <c r="AH74" s="1">
        <f t="shared" si="47"/>
        <v>0.01775147928994083</v>
      </c>
    </row>
    <row r="75" spans="1:34" ht="12.75">
      <c r="A75" t="s">
        <v>33</v>
      </c>
      <c r="B75">
        <v>28</v>
      </c>
      <c r="C75" t="s">
        <v>8</v>
      </c>
      <c r="D75">
        <v>0.99</v>
      </c>
      <c r="E75" t="s">
        <v>2</v>
      </c>
      <c r="F75">
        <v>0.93</v>
      </c>
      <c r="G75">
        <v>141</v>
      </c>
      <c r="H75">
        <v>550</v>
      </c>
      <c r="I75">
        <v>144</v>
      </c>
      <c r="J75">
        <v>32</v>
      </c>
      <c r="K75">
        <v>2</v>
      </c>
      <c r="L75">
        <v>11</v>
      </c>
      <c r="M75">
        <v>87</v>
      </c>
      <c r="N75">
        <v>60</v>
      </c>
      <c r="O75">
        <v>62</v>
      </c>
      <c r="P75">
        <v>105</v>
      </c>
      <c r="Q75">
        <v>10</v>
      </c>
      <c r="R75">
        <v>5</v>
      </c>
      <c r="S75">
        <f t="shared" si="32"/>
        <v>612</v>
      </c>
      <c r="T75">
        <f t="shared" si="33"/>
        <v>411</v>
      </c>
      <c r="U75" s="1">
        <f t="shared" si="34"/>
        <v>0.2629732582724084</v>
      </c>
      <c r="V75" s="1">
        <f t="shared" si="35"/>
        <v>0.33808630812300144</v>
      </c>
      <c r="W75" s="1">
        <f t="shared" si="36"/>
        <v>0.38898127786127074</v>
      </c>
      <c r="X75" s="2">
        <f t="shared" si="37"/>
        <v>73.89737373737374</v>
      </c>
      <c r="Y75" s="2">
        <f t="shared" si="38"/>
        <v>17.891773737373747</v>
      </c>
      <c r="Z75" s="2">
        <f t="shared" si="39"/>
        <v>21.812165737373743</v>
      </c>
      <c r="AA75" s="3">
        <f t="shared" si="40"/>
        <v>4.584873553048736</v>
      </c>
      <c r="AB75" s="1">
        <f t="shared" si="41"/>
        <v>0.2394866358682655</v>
      </c>
      <c r="AC75" s="2">
        <f t="shared" si="42"/>
        <v>53.57661100846734</v>
      </c>
      <c r="AD75" s="2">
        <f t="shared" si="43"/>
        <v>2.547773737373739</v>
      </c>
      <c r="AE75" s="1">
        <f t="shared" si="44"/>
        <v>0.38974358974358975</v>
      </c>
      <c r="AF75" s="1">
        <f t="shared" si="45"/>
        <v>0.004608294930875576</v>
      </c>
      <c r="AG75" s="1">
        <f t="shared" si="46"/>
        <v>0.5909090909090909</v>
      </c>
      <c r="AH75" s="1">
        <f t="shared" si="47"/>
        <v>0.07692307692307693</v>
      </c>
    </row>
    <row r="76" spans="1:34" ht="12.75">
      <c r="A76" t="s">
        <v>141</v>
      </c>
      <c r="B76">
        <v>34</v>
      </c>
      <c r="C76" t="s">
        <v>10</v>
      </c>
      <c r="D76">
        <v>0.99</v>
      </c>
      <c r="E76" t="s">
        <v>3</v>
      </c>
      <c r="F76">
        <v>1.01</v>
      </c>
      <c r="G76">
        <v>119</v>
      </c>
      <c r="H76">
        <v>276</v>
      </c>
      <c r="I76">
        <v>75</v>
      </c>
      <c r="J76">
        <v>15</v>
      </c>
      <c r="K76">
        <v>4</v>
      </c>
      <c r="L76">
        <v>13</v>
      </c>
      <c r="M76">
        <v>44</v>
      </c>
      <c r="N76">
        <v>52</v>
      </c>
      <c r="O76">
        <v>37</v>
      </c>
      <c r="P76">
        <v>66</v>
      </c>
      <c r="Q76">
        <v>1</v>
      </c>
      <c r="R76">
        <v>0</v>
      </c>
      <c r="S76">
        <f t="shared" si="32"/>
        <v>313</v>
      </c>
      <c r="T76">
        <f t="shared" si="33"/>
        <v>201</v>
      </c>
      <c r="U76" s="1">
        <f t="shared" si="34"/>
        <v>0.2729379756375011</v>
      </c>
      <c r="V76" s="1">
        <f t="shared" si="35"/>
        <v>0.3594061215295606</v>
      </c>
      <c r="W76" s="1">
        <f t="shared" si="36"/>
        <v>0.49856670216450205</v>
      </c>
      <c r="X76" s="2">
        <f t="shared" si="37"/>
        <v>49.40585858585858</v>
      </c>
      <c r="Y76" s="2">
        <f t="shared" si="38"/>
        <v>22.016258585858584</v>
      </c>
      <c r="Z76" s="2">
        <f t="shared" si="39"/>
        <v>21.74236258585858</v>
      </c>
      <c r="AA76" s="3">
        <f t="shared" si="40"/>
        <v>6.267907432534297</v>
      </c>
      <c r="AB76" s="1">
        <f t="shared" si="41"/>
        <v>0.36060995066626594</v>
      </c>
      <c r="AC76" s="2">
        <f t="shared" si="42"/>
        <v>51.712463340191256</v>
      </c>
      <c r="AD76" s="2">
        <f t="shared" si="43"/>
        <v>11.510658585858579</v>
      </c>
      <c r="AE76" s="1">
        <f t="shared" si="44"/>
        <v>0.31313131313131315</v>
      </c>
      <c r="AF76" s="1">
        <f t="shared" si="45"/>
        <v>0.02030456852791878</v>
      </c>
      <c r="AG76" s="1">
        <f t="shared" si="46"/>
        <v>0.5</v>
      </c>
      <c r="AH76" s="1">
        <f t="shared" si="47"/>
        <v>0.010101010101010102</v>
      </c>
    </row>
    <row r="77" spans="1:34" ht="12.75">
      <c r="A77" t="s">
        <v>53</v>
      </c>
      <c r="B77">
        <v>30</v>
      </c>
      <c r="C77" t="s">
        <v>21</v>
      </c>
      <c r="D77">
        <v>1.01</v>
      </c>
      <c r="E77" t="s">
        <v>153</v>
      </c>
      <c r="F77">
        <v>1.02</v>
      </c>
      <c r="G77">
        <v>132</v>
      </c>
      <c r="H77">
        <v>454</v>
      </c>
      <c r="I77">
        <v>123</v>
      </c>
      <c r="J77">
        <v>30</v>
      </c>
      <c r="K77">
        <v>2</v>
      </c>
      <c r="L77">
        <v>8</v>
      </c>
      <c r="M77">
        <v>67</v>
      </c>
      <c r="N77">
        <v>27</v>
      </c>
      <c r="O77">
        <v>57</v>
      </c>
      <c r="P77">
        <v>98</v>
      </c>
      <c r="Q77">
        <v>37</v>
      </c>
      <c r="R77">
        <v>11</v>
      </c>
      <c r="S77">
        <f t="shared" si="32"/>
        <v>511</v>
      </c>
      <c r="T77">
        <f t="shared" si="33"/>
        <v>342</v>
      </c>
      <c r="U77" s="1">
        <f t="shared" si="34"/>
        <v>0.2697469214312964</v>
      </c>
      <c r="V77" s="1">
        <f t="shared" si="35"/>
        <v>0.3507186358545422</v>
      </c>
      <c r="W77" s="1">
        <f t="shared" si="36"/>
        <v>0.396944656740363</v>
      </c>
      <c r="X77" s="2">
        <f t="shared" si="37"/>
        <v>68.57643564356435</v>
      </c>
      <c r="Y77" s="2">
        <f t="shared" si="38"/>
        <v>21.973235643564358</v>
      </c>
      <c r="Z77" s="2">
        <f t="shared" si="39"/>
        <v>21.041171643564358</v>
      </c>
      <c r="AA77" s="3">
        <f t="shared" si="40"/>
        <v>5.113155289213132</v>
      </c>
      <c r="AB77" s="1">
        <f t="shared" si="41"/>
        <v>0.25190748195305895</v>
      </c>
      <c r="AC77" s="2">
        <f t="shared" si="42"/>
        <v>68.7591388460487</v>
      </c>
      <c r="AD77" s="2">
        <f t="shared" si="43"/>
        <v>3.459635643564353</v>
      </c>
      <c r="AE77" s="1">
        <f t="shared" si="44"/>
        <v>0.3430232558139535</v>
      </c>
      <c r="AF77" s="1">
        <f t="shared" si="45"/>
        <v>0.005747126436781609</v>
      </c>
      <c r="AG77" s="1">
        <f t="shared" si="46"/>
        <v>0.7272727272727273</v>
      </c>
      <c r="AH77" s="1">
        <f t="shared" si="47"/>
        <v>0.27906976744186046</v>
      </c>
    </row>
    <row r="78" spans="1:34" ht="12.75">
      <c r="A78" t="s">
        <v>46</v>
      </c>
      <c r="B78">
        <v>25</v>
      </c>
      <c r="C78" t="s">
        <v>11</v>
      </c>
      <c r="D78">
        <v>1.01</v>
      </c>
      <c r="E78" t="s">
        <v>154</v>
      </c>
      <c r="F78">
        <v>1.12</v>
      </c>
      <c r="G78">
        <v>144</v>
      </c>
      <c r="H78">
        <v>455</v>
      </c>
      <c r="I78">
        <v>135</v>
      </c>
      <c r="J78">
        <v>22</v>
      </c>
      <c r="K78">
        <v>3</v>
      </c>
      <c r="L78">
        <v>13</v>
      </c>
      <c r="M78">
        <v>70</v>
      </c>
      <c r="N78">
        <v>62</v>
      </c>
      <c r="O78">
        <v>45</v>
      </c>
      <c r="P78">
        <v>62</v>
      </c>
      <c r="Q78">
        <v>5</v>
      </c>
      <c r="R78">
        <v>2</v>
      </c>
      <c r="S78">
        <f t="shared" si="32"/>
        <v>500</v>
      </c>
      <c r="T78">
        <f t="shared" si="33"/>
        <v>322</v>
      </c>
      <c r="U78" s="1">
        <f t="shared" si="34"/>
        <v>0.29541300481594135</v>
      </c>
      <c r="V78" s="1">
        <f t="shared" si="35"/>
        <v>0.35843444584334216</v>
      </c>
      <c r="W78" s="1">
        <f t="shared" si="36"/>
        <v>0.44202538498385296</v>
      </c>
      <c r="X78" s="2">
        <f t="shared" si="37"/>
        <v>70.13861386138615</v>
      </c>
      <c r="Y78" s="2">
        <f t="shared" si="38"/>
        <v>26.26074719471948</v>
      </c>
      <c r="Z78" s="2">
        <f t="shared" si="39"/>
        <v>20.995403194719476</v>
      </c>
      <c r="AA78" s="3">
        <f t="shared" si="40"/>
        <v>5.554455445544555</v>
      </c>
      <c r="AB78" s="1">
        <f t="shared" si="41"/>
        <v>0.24484309193086295</v>
      </c>
      <c r="AC78" s="2">
        <f t="shared" si="42"/>
        <v>49.68443023743866</v>
      </c>
      <c r="AD78" s="2">
        <f t="shared" si="43"/>
        <v>2.819147194719479</v>
      </c>
      <c r="AE78" s="1">
        <f t="shared" si="44"/>
        <v>0.3413173652694611</v>
      </c>
      <c r="AF78" s="1">
        <f t="shared" si="45"/>
        <v>0.007894736842105263</v>
      </c>
      <c r="AG78" s="1">
        <f t="shared" si="46"/>
        <v>0.5714285714285714</v>
      </c>
      <c r="AH78" s="1">
        <f t="shared" si="47"/>
        <v>0.041916167664670656</v>
      </c>
    </row>
    <row r="79" spans="1:34" ht="12.75">
      <c r="A79" t="s">
        <v>54</v>
      </c>
      <c r="B79">
        <v>37</v>
      </c>
      <c r="C79" t="s">
        <v>21</v>
      </c>
      <c r="D79">
        <v>1.01</v>
      </c>
      <c r="E79" t="s">
        <v>153</v>
      </c>
      <c r="F79">
        <v>1.02</v>
      </c>
      <c r="G79">
        <v>109</v>
      </c>
      <c r="H79">
        <v>428</v>
      </c>
      <c r="I79">
        <v>108</v>
      </c>
      <c r="J79">
        <v>19</v>
      </c>
      <c r="K79">
        <v>0</v>
      </c>
      <c r="L79">
        <v>27</v>
      </c>
      <c r="M79">
        <v>62</v>
      </c>
      <c r="N79">
        <v>72</v>
      </c>
      <c r="O79">
        <v>39</v>
      </c>
      <c r="P79">
        <v>78</v>
      </c>
      <c r="Q79">
        <v>0</v>
      </c>
      <c r="R79">
        <v>0</v>
      </c>
      <c r="S79">
        <f t="shared" si="32"/>
        <v>467</v>
      </c>
      <c r="T79">
        <f t="shared" si="33"/>
        <v>320</v>
      </c>
      <c r="U79" s="1">
        <f t="shared" si="34"/>
        <v>0.25123909755374446</v>
      </c>
      <c r="V79" s="1">
        <f t="shared" si="35"/>
        <v>0.3134062784854348</v>
      </c>
      <c r="W79" s="1">
        <f t="shared" si="36"/>
        <v>0.4838678915849894</v>
      </c>
      <c r="X79" s="2">
        <f t="shared" si="37"/>
        <v>65.35643564356437</v>
      </c>
      <c r="Y79" s="2">
        <f t="shared" si="38"/>
        <v>21.751102310231037</v>
      </c>
      <c r="Z79" s="2">
        <f t="shared" si="39"/>
        <v>20.878995643564373</v>
      </c>
      <c r="AA79" s="3">
        <f t="shared" si="40"/>
        <v>5.2080909653465355</v>
      </c>
      <c r="AB79" s="1">
        <f t="shared" si="41"/>
        <v>0.32317314214231563</v>
      </c>
      <c r="AC79" s="2">
        <f t="shared" si="42"/>
        <v>33.50160017857143</v>
      </c>
      <c r="AD79" s="2">
        <f t="shared" si="43"/>
        <v>4.4284356435643675</v>
      </c>
      <c r="AE79" s="1">
        <f t="shared" si="44"/>
        <v>0.2916666666666667</v>
      </c>
      <c r="AF79" s="1">
        <f t="shared" si="45"/>
        <v>0</v>
      </c>
      <c r="AG79" s="1">
        <f t="shared" si="46"/>
        <v>0.42857142857142855</v>
      </c>
      <c r="AH79" s="1">
        <f t="shared" si="47"/>
        <v>0</v>
      </c>
    </row>
    <row r="80" spans="1:34" ht="12.75">
      <c r="A80" t="s">
        <v>38</v>
      </c>
      <c r="B80">
        <v>26</v>
      </c>
      <c r="C80" t="s">
        <v>8</v>
      </c>
      <c r="D80">
        <v>0.99</v>
      </c>
      <c r="E80" t="s">
        <v>3</v>
      </c>
      <c r="F80">
        <v>1.01</v>
      </c>
      <c r="G80">
        <v>143</v>
      </c>
      <c r="H80">
        <v>373</v>
      </c>
      <c r="I80">
        <v>98</v>
      </c>
      <c r="J80">
        <v>23</v>
      </c>
      <c r="K80">
        <v>0</v>
      </c>
      <c r="L80">
        <v>18</v>
      </c>
      <c r="M80">
        <v>49</v>
      </c>
      <c r="N80">
        <v>53</v>
      </c>
      <c r="O80">
        <v>36</v>
      </c>
      <c r="P80">
        <v>102</v>
      </c>
      <c r="Q80">
        <v>3</v>
      </c>
      <c r="R80">
        <v>1</v>
      </c>
      <c r="S80">
        <f t="shared" si="32"/>
        <v>409</v>
      </c>
      <c r="T80">
        <f t="shared" si="33"/>
        <v>276</v>
      </c>
      <c r="U80" s="1">
        <f t="shared" si="34"/>
        <v>0.2638937038442585</v>
      </c>
      <c r="V80" s="1">
        <f t="shared" si="35"/>
        <v>0.3290737763969794</v>
      </c>
      <c r="W80" s="1">
        <f t="shared" si="36"/>
        <v>0.47123875686474725</v>
      </c>
      <c r="X80" s="2">
        <f t="shared" si="37"/>
        <v>58.090101010101016</v>
      </c>
      <c r="Y80" s="2">
        <f t="shared" si="38"/>
        <v>20.480501010101015</v>
      </c>
      <c r="Z80" s="2">
        <f t="shared" si="39"/>
        <v>20.10440501010102</v>
      </c>
      <c r="AA80" s="3">
        <f t="shared" si="40"/>
        <v>5.3670202020202025</v>
      </c>
      <c r="AB80" s="1">
        <f t="shared" si="41"/>
        <v>0.3044944418201837</v>
      </c>
      <c r="AC80" s="2">
        <f t="shared" si="42"/>
        <v>38.07635261363636</v>
      </c>
      <c r="AD80" s="2">
        <f t="shared" si="43"/>
        <v>6.054901010101017</v>
      </c>
      <c r="AE80" s="1">
        <f t="shared" si="44"/>
        <v>0.2672413793103448</v>
      </c>
      <c r="AF80" s="1">
        <f t="shared" si="45"/>
        <v>0</v>
      </c>
      <c r="AG80" s="1">
        <f t="shared" si="46"/>
        <v>0.5454545454545454</v>
      </c>
      <c r="AH80" s="1">
        <f t="shared" si="47"/>
        <v>0.034482758620689655</v>
      </c>
    </row>
    <row r="81" spans="1:34" ht="12.75">
      <c r="A81" t="s">
        <v>68</v>
      </c>
      <c r="B81">
        <v>26</v>
      </c>
      <c r="C81" t="s">
        <v>15</v>
      </c>
      <c r="D81">
        <v>0.96</v>
      </c>
      <c r="E81" t="s">
        <v>0</v>
      </c>
      <c r="F81">
        <v>1.19</v>
      </c>
      <c r="G81">
        <v>136</v>
      </c>
      <c r="H81">
        <v>469</v>
      </c>
      <c r="I81">
        <v>123</v>
      </c>
      <c r="J81">
        <v>37</v>
      </c>
      <c r="K81">
        <v>1</v>
      </c>
      <c r="L81">
        <v>20</v>
      </c>
      <c r="M81">
        <v>54</v>
      </c>
      <c r="N81">
        <v>77</v>
      </c>
      <c r="O81">
        <v>45</v>
      </c>
      <c r="P81">
        <v>105</v>
      </c>
      <c r="Q81">
        <v>3</v>
      </c>
      <c r="R81">
        <v>0</v>
      </c>
      <c r="S81">
        <f t="shared" si="32"/>
        <v>514</v>
      </c>
      <c r="T81">
        <f t="shared" si="33"/>
        <v>346</v>
      </c>
      <c r="U81" s="1">
        <f t="shared" si="34"/>
        <v>0.26699152051045894</v>
      </c>
      <c r="V81" s="1">
        <f t="shared" si="35"/>
        <v>0.33274486545917686</v>
      </c>
      <c r="W81" s="1">
        <f t="shared" si="36"/>
        <v>0.48188713457985266</v>
      </c>
      <c r="X81" s="2">
        <f t="shared" si="37"/>
        <v>76.0725</v>
      </c>
      <c r="Y81" s="2">
        <f t="shared" si="38"/>
        <v>28.924233333333337</v>
      </c>
      <c r="Z81" s="2">
        <f t="shared" si="39"/>
        <v>19.96606266666667</v>
      </c>
      <c r="AA81" s="3">
        <f t="shared" si="40"/>
        <v>5.606499277456647</v>
      </c>
      <c r="AB81" s="1">
        <f t="shared" si="41"/>
        <v>0.31343864737848415</v>
      </c>
      <c r="AC81" s="2">
        <f t="shared" si="42"/>
        <v>38.511818308453805</v>
      </c>
      <c r="AD81" s="2">
        <f t="shared" si="43"/>
        <v>-0.7856333333333295</v>
      </c>
      <c r="AE81" s="1">
        <f t="shared" si="44"/>
        <v>0.22972972972972974</v>
      </c>
      <c r="AF81" s="1">
        <f t="shared" si="45"/>
        <v>0.0029069767441860465</v>
      </c>
      <c r="AG81" s="1">
        <f t="shared" si="46"/>
        <v>0.6</v>
      </c>
      <c r="AH81" s="1">
        <f t="shared" si="47"/>
        <v>0.02027027027027027</v>
      </c>
    </row>
    <row r="82" spans="1:34" ht="12.75">
      <c r="A82" t="s">
        <v>95</v>
      </c>
      <c r="B82">
        <v>34</v>
      </c>
      <c r="C82" t="s">
        <v>9</v>
      </c>
      <c r="D82">
        <v>1</v>
      </c>
      <c r="E82" t="s">
        <v>2</v>
      </c>
      <c r="F82">
        <v>0.93</v>
      </c>
      <c r="G82">
        <v>129</v>
      </c>
      <c r="H82">
        <v>456</v>
      </c>
      <c r="I82">
        <v>125</v>
      </c>
      <c r="J82">
        <v>33</v>
      </c>
      <c r="K82">
        <v>3</v>
      </c>
      <c r="L82">
        <v>7</v>
      </c>
      <c r="M82">
        <v>68</v>
      </c>
      <c r="N82">
        <v>59</v>
      </c>
      <c r="O82">
        <v>45</v>
      </c>
      <c r="P82">
        <v>68</v>
      </c>
      <c r="Q82">
        <v>5</v>
      </c>
      <c r="R82">
        <v>4</v>
      </c>
      <c r="S82">
        <f t="shared" si="32"/>
        <v>501</v>
      </c>
      <c r="T82">
        <f t="shared" si="33"/>
        <v>335</v>
      </c>
      <c r="U82" s="1">
        <f t="shared" si="34"/>
        <v>0.2741228070175439</v>
      </c>
      <c r="V82" s="1">
        <f t="shared" si="35"/>
        <v>0.3393213572854291</v>
      </c>
      <c r="W82" s="1">
        <f t="shared" si="36"/>
        <v>0.4057017543859649</v>
      </c>
      <c r="X82" s="2">
        <f t="shared" si="37"/>
        <v>62.0494</v>
      </c>
      <c r="Y82" s="2">
        <f t="shared" si="38"/>
        <v>16.400066666666664</v>
      </c>
      <c r="Z82" s="2">
        <f t="shared" si="39"/>
        <v>19.595519999999997</v>
      </c>
      <c r="AA82" s="3">
        <f t="shared" si="40"/>
        <v>4.723163283582089</v>
      </c>
      <c r="AB82" s="1">
        <f t="shared" si="41"/>
        <v>0.23026315789473673</v>
      </c>
      <c r="AC82" s="2">
        <f t="shared" si="42"/>
        <v>50.25361970877011</v>
      </c>
      <c r="AD82" s="2">
        <f t="shared" si="43"/>
        <v>3.8933999999999913</v>
      </c>
      <c r="AE82" s="1">
        <f t="shared" si="44"/>
        <v>0.37423312883435583</v>
      </c>
      <c r="AF82" s="1">
        <f t="shared" si="45"/>
        <v>0.007874015748031496</v>
      </c>
      <c r="AG82" s="1">
        <f t="shared" si="46"/>
        <v>0.5</v>
      </c>
      <c r="AH82" s="1">
        <f t="shared" si="47"/>
        <v>0.05521472392638037</v>
      </c>
    </row>
    <row r="83" spans="1:34" ht="12.75">
      <c r="A83" t="s">
        <v>27</v>
      </c>
      <c r="B83">
        <v>39</v>
      </c>
      <c r="C83" t="s">
        <v>12</v>
      </c>
      <c r="D83">
        <v>1.06</v>
      </c>
      <c r="E83" t="s">
        <v>154</v>
      </c>
      <c r="F83">
        <v>1.12</v>
      </c>
      <c r="G83">
        <v>153</v>
      </c>
      <c r="H83">
        <v>586</v>
      </c>
      <c r="I83">
        <v>159</v>
      </c>
      <c r="J83">
        <v>52</v>
      </c>
      <c r="K83">
        <v>2</v>
      </c>
      <c r="L83">
        <v>15</v>
      </c>
      <c r="M83">
        <v>93</v>
      </c>
      <c r="N83">
        <v>73</v>
      </c>
      <c r="O83">
        <v>69</v>
      </c>
      <c r="P83">
        <v>58</v>
      </c>
      <c r="Q83">
        <v>0</v>
      </c>
      <c r="R83">
        <v>1</v>
      </c>
      <c r="S83">
        <f t="shared" si="32"/>
        <v>655</v>
      </c>
      <c r="T83">
        <f t="shared" si="33"/>
        <v>428</v>
      </c>
      <c r="U83" s="1">
        <f t="shared" si="34"/>
        <v>0.26449382626347345</v>
      </c>
      <c r="V83" s="1">
        <f t="shared" si="35"/>
        <v>0.33932009351778925</v>
      </c>
      <c r="W83" s="1">
        <f t="shared" si="36"/>
        <v>0.43250562785222074</v>
      </c>
      <c r="X83" s="2">
        <f t="shared" si="37"/>
        <v>84.8743396226415</v>
      </c>
      <c r="Y83" s="2">
        <f t="shared" si="38"/>
        <v>26.55220628930817</v>
      </c>
      <c r="Z83" s="2">
        <f t="shared" si="39"/>
        <v>19.553550289308163</v>
      </c>
      <c r="AA83" s="3">
        <f t="shared" si="40"/>
        <v>5.056765561629342</v>
      </c>
      <c r="AB83" s="1">
        <f t="shared" si="41"/>
        <v>0.2812682613662637</v>
      </c>
      <c r="AC83" s="2">
        <f t="shared" si="42"/>
        <v>39.54407866609011</v>
      </c>
      <c r="AD83" s="2">
        <f t="shared" si="43"/>
        <v>-4.606193710691834</v>
      </c>
      <c r="AE83" s="1">
        <f t="shared" si="44"/>
        <v>0.36619718309859156</v>
      </c>
      <c r="AF83" s="1">
        <f t="shared" si="45"/>
        <v>0.003898635477582846</v>
      </c>
      <c r="AG83" s="1">
        <f t="shared" si="46"/>
        <v>0.375</v>
      </c>
      <c r="AH83" s="1">
        <f t="shared" si="47"/>
        <v>0.004694835680751174</v>
      </c>
    </row>
    <row r="84" spans="1:34" ht="12.75">
      <c r="A84" t="s">
        <v>91</v>
      </c>
      <c r="B84">
        <v>32</v>
      </c>
      <c r="C84" t="s">
        <v>9</v>
      </c>
      <c r="D84">
        <v>1</v>
      </c>
      <c r="E84" t="s">
        <v>152</v>
      </c>
      <c r="F84">
        <v>1.12</v>
      </c>
      <c r="G84">
        <v>147</v>
      </c>
      <c r="H84">
        <v>484</v>
      </c>
      <c r="I84">
        <v>131</v>
      </c>
      <c r="J84">
        <v>26</v>
      </c>
      <c r="K84">
        <v>1</v>
      </c>
      <c r="L84">
        <v>17</v>
      </c>
      <c r="M84">
        <v>62</v>
      </c>
      <c r="N84">
        <v>70</v>
      </c>
      <c r="O84">
        <v>56</v>
      </c>
      <c r="P84">
        <v>129</v>
      </c>
      <c r="Q84">
        <v>4</v>
      </c>
      <c r="R84">
        <v>1</v>
      </c>
      <c r="S84">
        <f t="shared" si="32"/>
        <v>540</v>
      </c>
      <c r="T84">
        <f t="shared" si="33"/>
        <v>354</v>
      </c>
      <c r="U84" s="1">
        <f t="shared" si="34"/>
        <v>0.2706611570247934</v>
      </c>
      <c r="V84" s="1">
        <f t="shared" si="35"/>
        <v>0.34629629629629627</v>
      </c>
      <c r="W84" s="1">
        <f t="shared" si="36"/>
        <v>0.43388429752066116</v>
      </c>
      <c r="X84" s="2">
        <f t="shared" si="37"/>
        <v>73.2228</v>
      </c>
      <c r="Y84" s="2">
        <f t="shared" si="38"/>
        <v>24.984400000000015</v>
      </c>
      <c r="Z84" s="2">
        <f t="shared" si="39"/>
        <v>19.195792000000008</v>
      </c>
      <c r="AA84" s="3">
        <f t="shared" si="40"/>
        <v>5.27452372881356</v>
      </c>
      <c r="AB84" s="1">
        <f t="shared" si="41"/>
        <v>0.27892561983471076</v>
      </c>
      <c r="AC84" s="2">
        <f t="shared" si="42"/>
        <v>40.879558582347144</v>
      </c>
      <c r="AD84" s="2">
        <f t="shared" si="43"/>
        <v>-0.7867999999999895</v>
      </c>
      <c r="AE84" s="1">
        <f t="shared" si="44"/>
        <v>0.2647058823529412</v>
      </c>
      <c r="AF84" s="1">
        <f t="shared" si="45"/>
        <v>0.0029585798816568047</v>
      </c>
      <c r="AG84" s="1">
        <f t="shared" si="46"/>
        <v>0.5833333333333334</v>
      </c>
      <c r="AH84" s="1">
        <f t="shared" si="47"/>
        <v>0.029411764705882353</v>
      </c>
    </row>
    <row r="85" spans="1:34" ht="12.75">
      <c r="A85" t="s">
        <v>78</v>
      </c>
      <c r="B85">
        <v>31</v>
      </c>
      <c r="C85" t="s">
        <v>7</v>
      </c>
      <c r="D85">
        <v>1.01</v>
      </c>
      <c r="E85" t="s">
        <v>0</v>
      </c>
      <c r="F85">
        <v>1.19</v>
      </c>
      <c r="G85">
        <v>126</v>
      </c>
      <c r="H85">
        <v>381</v>
      </c>
      <c r="I85">
        <v>117</v>
      </c>
      <c r="J85">
        <v>22</v>
      </c>
      <c r="K85">
        <v>3</v>
      </c>
      <c r="L85">
        <v>12</v>
      </c>
      <c r="M85">
        <v>70</v>
      </c>
      <c r="N85">
        <v>45</v>
      </c>
      <c r="O85">
        <v>35</v>
      </c>
      <c r="P85">
        <v>55</v>
      </c>
      <c r="Q85">
        <v>2</v>
      </c>
      <c r="R85">
        <v>4</v>
      </c>
      <c r="S85">
        <f t="shared" si="32"/>
        <v>416</v>
      </c>
      <c r="T85">
        <f t="shared" si="33"/>
        <v>268</v>
      </c>
      <c r="U85" s="1">
        <f t="shared" si="34"/>
        <v>0.305751167714137</v>
      </c>
      <c r="V85" s="1">
        <f t="shared" si="35"/>
        <v>0.36379564481963145</v>
      </c>
      <c r="W85" s="1">
        <f t="shared" si="36"/>
        <v>0.47299966971161367</v>
      </c>
      <c r="X85" s="2">
        <f t="shared" si="37"/>
        <v>61.43504950495049</v>
      </c>
      <c r="Y85" s="2">
        <f t="shared" si="38"/>
        <v>24.915582838283825</v>
      </c>
      <c r="Z85" s="2">
        <f t="shared" si="39"/>
        <v>17.97688417161716</v>
      </c>
      <c r="AA85" s="3">
        <f t="shared" si="40"/>
        <v>5.84549911334417</v>
      </c>
      <c r="AB85" s="1">
        <f t="shared" si="41"/>
        <v>0.25848408791080857</v>
      </c>
      <c r="AC85" s="2">
        <f t="shared" si="42"/>
        <v>49.307292989343466</v>
      </c>
      <c r="AD85" s="2">
        <f t="shared" si="43"/>
        <v>1.903316171617161</v>
      </c>
      <c r="AE85" s="1">
        <f t="shared" si="44"/>
        <v>0.4142857142857143</v>
      </c>
      <c r="AF85" s="1">
        <f t="shared" si="45"/>
        <v>0.009554140127388535</v>
      </c>
      <c r="AG85" s="1">
        <f t="shared" si="46"/>
        <v>0.38461538461538464</v>
      </c>
      <c r="AH85" s="1">
        <f t="shared" si="47"/>
        <v>0.04285714285714286</v>
      </c>
    </row>
    <row r="86" spans="1:34" ht="12.75">
      <c r="A86" t="s">
        <v>60</v>
      </c>
      <c r="B86">
        <v>32</v>
      </c>
      <c r="C86" t="s">
        <v>22</v>
      </c>
      <c r="D86">
        <v>1.12</v>
      </c>
      <c r="E86" t="s">
        <v>2</v>
      </c>
      <c r="F86">
        <v>0.93</v>
      </c>
      <c r="G86">
        <v>136</v>
      </c>
      <c r="H86">
        <v>463</v>
      </c>
      <c r="I86">
        <v>139</v>
      </c>
      <c r="J86">
        <v>23</v>
      </c>
      <c r="K86">
        <v>5</v>
      </c>
      <c r="L86">
        <v>5</v>
      </c>
      <c r="M86">
        <v>84</v>
      </c>
      <c r="N86">
        <v>36</v>
      </c>
      <c r="O86">
        <v>56</v>
      </c>
      <c r="P86">
        <v>66</v>
      </c>
      <c r="Q86">
        <v>10</v>
      </c>
      <c r="R86">
        <v>12</v>
      </c>
      <c r="S86">
        <f t="shared" si="32"/>
        <v>519</v>
      </c>
      <c r="T86">
        <f t="shared" si="33"/>
        <v>336</v>
      </c>
      <c r="U86" s="1">
        <f t="shared" si="34"/>
        <v>0.2856776833091264</v>
      </c>
      <c r="V86" s="1">
        <f t="shared" si="35"/>
        <v>0.3575277531163205</v>
      </c>
      <c r="W86" s="1">
        <f t="shared" si="36"/>
        <v>0.38432896963170243</v>
      </c>
      <c r="X86" s="2">
        <f t="shared" si="37"/>
        <v>60.46124999999999</v>
      </c>
      <c r="Y86" s="2">
        <f t="shared" si="38"/>
        <v>14.675649999999994</v>
      </c>
      <c r="Z86" s="2">
        <f t="shared" si="39"/>
        <v>17.880641999999995</v>
      </c>
      <c r="AA86" s="3">
        <f t="shared" si="40"/>
        <v>4.588577008928571</v>
      </c>
      <c r="AB86" s="1">
        <f t="shared" si="41"/>
        <v>0.21048501946156198</v>
      </c>
      <c r="AC86" s="2">
        <f t="shared" si="42"/>
        <v>58.382133163589394</v>
      </c>
      <c r="AD86" s="2">
        <f t="shared" si="43"/>
        <v>2.1316499999999894</v>
      </c>
      <c r="AE86" s="1">
        <f t="shared" si="44"/>
        <v>0.41578947368421054</v>
      </c>
      <c r="AF86" s="1">
        <f t="shared" si="45"/>
        <v>0.012755102040816327</v>
      </c>
      <c r="AG86" s="1">
        <f t="shared" si="46"/>
        <v>0.4482758620689655</v>
      </c>
      <c r="AH86" s="1">
        <f t="shared" si="47"/>
        <v>0.11578947368421053</v>
      </c>
    </row>
    <row r="87" spans="1:34" ht="12.75">
      <c r="A87" t="s">
        <v>26</v>
      </c>
      <c r="B87">
        <v>30</v>
      </c>
      <c r="C87" t="s">
        <v>12</v>
      </c>
      <c r="D87">
        <v>1.06</v>
      </c>
      <c r="E87" t="s">
        <v>4</v>
      </c>
      <c r="F87">
        <v>0.89</v>
      </c>
      <c r="G87">
        <v>115</v>
      </c>
      <c r="H87">
        <v>414</v>
      </c>
      <c r="I87">
        <v>125</v>
      </c>
      <c r="J87">
        <v>26</v>
      </c>
      <c r="K87">
        <v>0</v>
      </c>
      <c r="L87">
        <v>11</v>
      </c>
      <c r="M87">
        <v>43</v>
      </c>
      <c r="N87">
        <v>71</v>
      </c>
      <c r="O87">
        <v>13</v>
      </c>
      <c r="P87">
        <v>40</v>
      </c>
      <c r="Q87">
        <v>0</v>
      </c>
      <c r="R87">
        <v>0</v>
      </c>
      <c r="S87">
        <f t="shared" si="32"/>
        <v>427</v>
      </c>
      <c r="T87">
        <f t="shared" si="33"/>
        <v>289</v>
      </c>
      <c r="U87" s="1">
        <f t="shared" si="34"/>
        <v>0.29432401746725356</v>
      </c>
      <c r="V87" s="1">
        <f t="shared" si="35"/>
        <v>0.3150411197365645</v>
      </c>
      <c r="W87" s="1">
        <f t="shared" si="36"/>
        <v>0.43324495371179716</v>
      </c>
      <c r="X87" s="2">
        <f t="shared" si="37"/>
        <v>52.492075471698115</v>
      </c>
      <c r="Y87" s="2">
        <f t="shared" si="38"/>
        <v>13.111008805031448</v>
      </c>
      <c r="Z87" s="2">
        <f t="shared" si="39"/>
        <v>17.44292613836478</v>
      </c>
      <c r="AA87" s="3">
        <f t="shared" si="40"/>
        <v>4.63165371809101</v>
      </c>
      <c r="AB87" s="1">
        <f t="shared" si="41"/>
        <v>0.16916669678033394</v>
      </c>
      <c r="AC87" s="2">
        <f t="shared" si="42"/>
        <v>30.864550473847018</v>
      </c>
      <c r="AD87" s="2">
        <f t="shared" si="43"/>
        <v>4.47954213836478</v>
      </c>
      <c r="AE87" s="1">
        <f t="shared" si="44"/>
        <v>0.25196850393700787</v>
      </c>
      <c r="AF87" s="1">
        <f t="shared" si="45"/>
        <v>0</v>
      </c>
      <c r="AG87" s="1">
        <f t="shared" si="46"/>
        <v>0.42857142857142855</v>
      </c>
      <c r="AH87" s="1">
        <f t="shared" si="47"/>
        <v>0</v>
      </c>
    </row>
    <row r="88" spans="1:34" ht="12.75">
      <c r="A88" t="s">
        <v>47</v>
      </c>
      <c r="B88">
        <v>29</v>
      </c>
      <c r="C88" t="s">
        <v>11</v>
      </c>
      <c r="D88">
        <v>1.01</v>
      </c>
      <c r="E88" t="s">
        <v>153</v>
      </c>
      <c r="F88">
        <v>1.02</v>
      </c>
      <c r="G88">
        <v>162</v>
      </c>
      <c r="H88">
        <v>699</v>
      </c>
      <c r="I88">
        <v>204</v>
      </c>
      <c r="J88">
        <v>32</v>
      </c>
      <c r="K88">
        <v>13</v>
      </c>
      <c r="L88">
        <v>3</v>
      </c>
      <c r="M88">
        <v>87</v>
      </c>
      <c r="N88">
        <v>40</v>
      </c>
      <c r="O88">
        <v>32</v>
      </c>
      <c r="P88">
        <v>38</v>
      </c>
      <c r="Q88">
        <v>58</v>
      </c>
      <c r="R88">
        <v>20</v>
      </c>
      <c r="S88">
        <f t="shared" si="32"/>
        <v>731</v>
      </c>
      <c r="T88">
        <f t="shared" si="33"/>
        <v>515</v>
      </c>
      <c r="U88" s="1">
        <f t="shared" si="34"/>
        <v>0.29057632710237563</v>
      </c>
      <c r="V88" s="1">
        <f t="shared" si="35"/>
        <v>0.32144143950079324</v>
      </c>
      <c r="W88" s="1">
        <f t="shared" si="36"/>
        <v>0.3860107090428617</v>
      </c>
      <c r="X88" s="2">
        <f t="shared" si="37"/>
        <v>88.34277227722772</v>
      </c>
      <c r="Y88" s="2">
        <f t="shared" si="38"/>
        <v>18.165438943894397</v>
      </c>
      <c r="Z88" s="2">
        <f t="shared" si="39"/>
        <v>16.76189227722773</v>
      </c>
      <c r="AA88" s="3">
        <f t="shared" si="40"/>
        <v>4.3742537729501105</v>
      </c>
      <c r="AB88" s="1">
        <f t="shared" si="41"/>
        <v>0.14092067331629682</v>
      </c>
      <c r="AC88" s="2">
        <f t="shared" si="42"/>
        <v>82.57901113663789</v>
      </c>
      <c r="AD88" s="2">
        <f t="shared" si="43"/>
        <v>-9.713227722772277</v>
      </c>
      <c r="AE88" s="1">
        <f t="shared" si="44"/>
        <v>0.3605150214592275</v>
      </c>
      <c r="AF88" s="1">
        <f t="shared" si="45"/>
        <v>0.019756838905775075</v>
      </c>
      <c r="AG88" s="1">
        <f t="shared" si="46"/>
        <v>0.7176470588235294</v>
      </c>
      <c r="AH88" s="1">
        <f t="shared" si="47"/>
        <v>0.33476394849785407</v>
      </c>
    </row>
    <row r="89" spans="1:34" ht="12.75">
      <c r="A89" t="s">
        <v>94</v>
      </c>
      <c r="B89">
        <v>24</v>
      </c>
      <c r="C89" t="s">
        <v>9</v>
      </c>
      <c r="D89">
        <v>1</v>
      </c>
      <c r="E89" t="s">
        <v>2</v>
      </c>
      <c r="F89">
        <v>0.93</v>
      </c>
      <c r="G89">
        <v>95</v>
      </c>
      <c r="H89">
        <v>359</v>
      </c>
      <c r="I89">
        <v>100</v>
      </c>
      <c r="J89">
        <v>15</v>
      </c>
      <c r="K89">
        <v>3</v>
      </c>
      <c r="L89">
        <v>8</v>
      </c>
      <c r="M89">
        <v>73</v>
      </c>
      <c r="N89">
        <v>34</v>
      </c>
      <c r="O89">
        <v>30</v>
      </c>
      <c r="P89">
        <v>92</v>
      </c>
      <c r="Q89">
        <v>19</v>
      </c>
      <c r="R89">
        <v>5</v>
      </c>
      <c r="S89">
        <f t="shared" si="32"/>
        <v>389</v>
      </c>
      <c r="T89">
        <f t="shared" si="33"/>
        <v>264</v>
      </c>
      <c r="U89" s="1">
        <f t="shared" si="34"/>
        <v>0.2785515320334262</v>
      </c>
      <c r="V89" s="1">
        <f t="shared" si="35"/>
        <v>0.3341902313624679</v>
      </c>
      <c r="W89" s="1">
        <f t="shared" si="36"/>
        <v>0.403899721448468</v>
      </c>
      <c r="X89" s="2">
        <f t="shared" si="37"/>
        <v>50.10320000000001</v>
      </c>
      <c r="Y89" s="2">
        <f t="shared" si="38"/>
        <v>14.128800000000016</v>
      </c>
      <c r="Z89" s="2">
        <f t="shared" si="39"/>
        <v>16.647008000000014</v>
      </c>
      <c r="AA89" s="3">
        <f t="shared" si="40"/>
        <v>4.8395136363636375</v>
      </c>
      <c r="AB89" s="1">
        <f t="shared" si="41"/>
        <v>0.20891364902506965</v>
      </c>
      <c r="AC89" s="2">
        <f t="shared" si="42"/>
        <v>79.46550478015402</v>
      </c>
      <c r="AD89" s="2">
        <f t="shared" si="43"/>
        <v>4.272800000000011</v>
      </c>
      <c r="AE89" s="1">
        <f t="shared" si="44"/>
        <v>0.5327868852459017</v>
      </c>
      <c r="AF89" s="1">
        <f t="shared" si="45"/>
        <v>0.011583011583011582</v>
      </c>
      <c r="AG89" s="1">
        <f t="shared" si="46"/>
        <v>0.7096774193548387</v>
      </c>
      <c r="AH89" s="1">
        <f t="shared" si="47"/>
        <v>0.19672131147540983</v>
      </c>
    </row>
    <row r="90" spans="1:34" ht="12.75">
      <c r="A90" t="s">
        <v>75</v>
      </c>
      <c r="B90">
        <v>26</v>
      </c>
      <c r="C90" t="s">
        <v>7</v>
      </c>
      <c r="D90">
        <v>1.01</v>
      </c>
      <c r="E90" t="s">
        <v>2</v>
      </c>
      <c r="F90">
        <v>0.93</v>
      </c>
      <c r="G90">
        <v>123</v>
      </c>
      <c r="H90">
        <v>366</v>
      </c>
      <c r="I90">
        <v>101</v>
      </c>
      <c r="J90">
        <v>23</v>
      </c>
      <c r="K90">
        <v>1</v>
      </c>
      <c r="L90">
        <v>9</v>
      </c>
      <c r="M90">
        <v>58</v>
      </c>
      <c r="N90">
        <v>40</v>
      </c>
      <c r="O90">
        <v>27</v>
      </c>
      <c r="P90">
        <v>77</v>
      </c>
      <c r="Q90">
        <v>11</v>
      </c>
      <c r="R90">
        <v>1</v>
      </c>
      <c r="S90">
        <f t="shared" si="32"/>
        <v>393</v>
      </c>
      <c r="T90">
        <f t="shared" si="33"/>
        <v>266</v>
      </c>
      <c r="U90" s="1">
        <f t="shared" si="34"/>
        <v>0.2747562160760288</v>
      </c>
      <c r="V90" s="1">
        <f t="shared" si="35"/>
        <v>0.3242833550180082</v>
      </c>
      <c r="W90" s="1">
        <f t="shared" si="36"/>
        <v>0.41621486197655855</v>
      </c>
      <c r="X90" s="2">
        <f t="shared" si="37"/>
        <v>50.27663366336633</v>
      </c>
      <c r="Y90" s="2">
        <f t="shared" si="38"/>
        <v>14.029700330033002</v>
      </c>
      <c r="Z90" s="2">
        <f t="shared" si="39"/>
        <v>16.566985663366335</v>
      </c>
      <c r="AA90" s="3">
        <f t="shared" si="40"/>
        <v>4.819752475247524</v>
      </c>
      <c r="AB90" s="1">
        <f t="shared" si="41"/>
        <v>0.21475436727986522</v>
      </c>
      <c r="AC90" s="2">
        <f t="shared" si="42"/>
        <v>60.86175760338345</v>
      </c>
      <c r="AD90" s="2">
        <f t="shared" si="43"/>
        <v>4.099033663366331</v>
      </c>
      <c r="AE90" s="1">
        <f t="shared" si="44"/>
        <v>0.4117647058823529</v>
      </c>
      <c r="AF90" s="1">
        <f t="shared" si="45"/>
        <v>0.0035714285714285713</v>
      </c>
      <c r="AG90" s="1">
        <f t="shared" si="46"/>
        <v>0.7368421052631579</v>
      </c>
      <c r="AH90" s="1">
        <f t="shared" si="47"/>
        <v>0.10084033613445378</v>
      </c>
    </row>
    <row r="91" spans="1:34" ht="12.75">
      <c r="A91" t="s">
        <v>105</v>
      </c>
      <c r="B91">
        <v>28</v>
      </c>
      <c r="C91" t="s">
        <v>16</v>
      </c>
      <c r="D91">
        <v>0.97</v>
      </c>
      <c r="E91" t="s">
        <v>152</v>
      </c>
      <c r="F91">
        <v>1.12</v>
      </c>
      <c r="G91">
        <v>130</v>
      </c>
      <c r="H91">
        <v>468</v>
      </c>
      <c r="I91">
        <v>131</v>
      </c>
      <c r="J91">
        <v>28</v>
      </c>
      <c r="K91">
        <v>1</v>
      </c>
      <c r="L91">
        <v>17</v>
      </c>
      <c r="M91">
        <v>57</v>
      </c>
      <c r="N91">
        <v>63</v>
      </c>
      <c r="O91">
        <v>30</v>
      </c>
      <c r="P91">
        <v>85</v>
      </c>
      <c r="Q91">
        <v>3</v>
      </c>
      <c r="R91">
        <v>3</v>
      </c>
      <c r="S91">
        <f t="shared" si="32"/>
        <v>498</v>
      </c>
      <c r="T91">
        <f t="shared" si="33"/>
        <v>340</v>
      </c>
      <c r="U91" s="1">
        <f t="shared" si="34"/>
        <v>0.28367392841031935</v>
      </c>
      <c r="V91" s="1">
        <f t="shared" si="35"/>
        <v>0.3276351690404479</v>
      </c>
      <c r="W91" s="1">
        <f t="shared" si="36"/>
        <v>0.4590753650609748</v>
      </c>
      <c r="X91" s="2">
        <f t="shared" si="37"/>
        <v>68.21752577319589</v>
      </c>
      <c r="Y91" s="2">
        <f t="shared" si="38"/>
        <v>21.886859106529233</v>
      </c>
      <c r="Z91" s="2">
        <f t="shared" si="39"/>
        <v>16.327179106529226</v>
      </c>
      <c r="AA91" s="3">
        <f t="shared" si="40"/>
        <v>5.116314432989692</v>
      </c>
      <c r="AB91" s="1">
        <f t="shared" si="41"/>
        <v>0.24078445284350147</v>
      </c>
      <c r="AC91" s="2">
        <f t="shared" si="42"/>
        <v>38.19920597782682</v>
      </c>
      <c r="AD91" s="2">
        <f t="shared" si="43"/>
        <v>-2.8651408934707705</v>
      </c>
      <c r="AE91" s="1">
        <f t="shared" si="44"/>
        <v>0.2777777777777778</v>
      </c>
      <c r="AF91" s="1">
        <f t="shared" si="45"/>
        <v>0.00273224043715847</v>
      </c>
      <c r="AG91" s="1">
        <f t="shared" si="46"/>
        <v>0.46153846153846156</v>
      </c>
      <c r="AH91" s="1">
        <f t="shared" si="47"/>
        <v>0.041666666666666664</v>
      </c>
    </row>
    <row r="92" spans="1:34" ht="12.75">
      <c r="A92" t="s">
        <v>30</v>
      </c>
      <c r="B92">
        <v>24</v>
      </c>
      <c r="C92" t="s">
        <v>12</v>
      </c>
      <c r="D92">
        <v>1.06</v>
      </c>
      <c r="E92" t="s">
        <v>0</v>
      </c>
      <c r="F92">
        <v>1.19</v>
      </c>
      <c r="G92">
        <v>140</v>
      </c>
      <c r="H92">
        <v>485</v>
      </c>
      <c r="I92">
        <v>141</v>
      </c>
      <c r="J92">
        <v>26</v>
      </c>
      <c r="K92">
        <v>1</v>
      </c>
      <c r="L92">
        <v>15</v>
      </c>
      <c r="M92">
        <v>75</v>
      </c>
      <c r="N92">
        <v>79</v>
      </c>
      <c r="O92">
        <v>54</v>
      </c>
      <c r="P92">
        <v>73</v>
      </c>
      <c r="Q92">
        <v>1</v>
      </c>
      <c r="R92">
        <v>0</v>
      </c>
      <c r="S92">
        <f t="shared" si="32"/>
        <v>539</v>
      </c>
      <c r="T92">
        <f t="shared" si="33"/>
        <v>344</v>
      </c>
      <c r="U92" s="1">
        <f t="shared" si="34"/>
        <v>0.28339579704137663</v>
      </c>
      <c r="V92" s="1">
        <f t="shared" si="35"/>
        <v>0.3526646074973117</v>
      </c>
      <c r="W92" s="1">
        <f t="shared" si="36"/>
        <v>0.43011844373655744</v>
      </c>
      <c r="X92" s="2">
        <f t="shared" si="37"/>
        <v>71.69056603773585</v>
      </c>
      <c r="Y92" s="2">
        <f t="shared" si="38"/>
        <v>24.814832704402523</v>
      </c>
      <c r="Z92" s="2">
        <f t="shared" si="39"/>
        <v>15.908443371069191</v>
      </c>
      <c r="AA92" s="3">
        <f t="shared" si="40"/>
        <v>5.314271610355419</v>
      </c>
      <c r="AB92" s="1">
        <f t="shared" si="41"/>
        <v>0.25372870763081457</v>
      </c>
      <c r="AC92" s="2">
        <f t="shared" si="42"/>
        <v>40.76963183214386</v>
      </c>
      <c r="AD92" s="2">
        <f t="shared" si="43"/>
        <v>-4.72330062893081</v>
      </c>
      <c r="AE92" s="1">
        <f t="shared" si="44"/>
        <v>0.3333333333333333</v>
      </c>
      <c r="AF92" s="1">
        <f t="shared" si="45"/>
        <v>0.0025188916876574307</v>
      </c>
      <c r="AG92" s="1">
        <f t="shared" si="46"/>
        <v>0.5</v>
      </c>
      <c r="AH92" s="1">
        <f t="shared" si="47"/>
        <v>0.005555555555555556</v>
      </c>
    </row>
    <row r="93" spans="1:34" ht="12.75">
      <c r="A93" t="s">
        <v>98</v>
      </c>
      <c r="B93">
        <v>28</v>
      </c>
      <c r="C93" t="s">
        <v>16</v>
      </c>
      <c r="D93">
        <v>0.97</v>
      </c>
      <c r="E93" t="s">
        <v>152</v>
      </c>
      <c r="F93">
        <v>1.12</v>
      </c>
      <c r="G93">
        <v>133</v>
      </c>
      <c r="H93">
        <v>353</v>
      </c>
      <c r="I93">
        <v>108</v>
      </c>
      <c r="J93">
        <v>22</v>
      </c>
      <c r="K93">
        <v>5</v>
      </c>
      <c r="L93">
        <v>4</v>
      </c>
      <c r="M93">
        <v>48</v>
      </c>
      <c r="N93">
        <v>42</v>
      </c>
      <c r="O93">
        <v>24</v>
      </c>
      <c r="P93">
        <v>44</v>
      </c>
      <c r="Q93">
        <v>12</v>
      </c>
      <c r="R93">
        <v>3</v>
      </c>
      <c r="S93">
        <f t="shared" si="32"/>
        <v>377</v>
      </c>
      <c r="T93">
        <f t="shared" si="33"/>
        <v>248</v>
      </c>
      <c r="U93" s="1">
        <f t="shared" si="34"/>
        <v>0.31005806365441646</v>
      </c>
      <c r="V93" s="1">
        <f t="shared" si="35"/>
        <v>0.3548350902358088</v>
      </c>
      <c r="W93" s="1">
        <f t="shared" si="36"/>
        <v>0.43637801551362315</v>
      </c>
      <c r="X93" s="2">
        <f t="shared" si="37"/>
        <v>53.744123711340215</v>
      </c>
      <c r="Y93" s="2">
        <f t="shared" si="38"/>
        <v>19.94999037800688</v>
      </c>
      <c r="Z93" s="2">
        <f t="shared" si="39"/>
        <v>15.894694378006877</v>
      </c>
      <c r="AA93" s="3">
        <f t="shared" si="40"/>
        <v>5.526109494512804</v>
      </c>
      <c r="AB93" s="1">
        <f t="shared" si="41"/>
        <v>0.1957239536945799</v>
      </c>
      <c r="AC93" s="2">
        <f t="shared" si="42"/>
        <v>64.14448282391021</v>
      </c>
      <c r="AD93" s="2">
        <f t="shared" si="43"/>
        <v>1.8955903780068786</v>
      </c>
      <c r="AE93" s="1">
        <f t="shared" si="44"/>
        <v>0.34375</v>
      </c>
      <c r="AF93" s="1">
        <f t="shared" si="45"/>
        <v>0.01639344262295082</v>
      </c>
      <c r="AG93" s="1">
        <f t="shared" si="46"/>
        <v>0.6818181818181818</v>
      </c>
      <c r="AH93" s="1">
        <f t="shared" si="47"/>
        <v>0.1171875</v>
      </c>
    </row>
    <row r="94" spans="1:34" ht="12.75">
      <c r="A94" t="s">
        <v>74</v>
      </c>
      <c r="B94">
        <v>41</v>
      </c>
      <c r="C94" t="s">
        <v>7</v>
      </c>
      <c r="D94">
        <v>1.01</v>
      </c>
      <c r="E94" t="s">
        <v>2</v>
      </c>
      <c r="F94">
        <v>0.93</v>
      </c>
      <c r="G94">
        <v>145</v>
      </c>
      <c r="H94">
        <v>548</v>
      </c>
      <c r="I94">
        <v>135</v>
      </c>
      <c r="J94">
        <v>33</v>
      </c>
      <c r="K94">
        <v>0</v>
      </c>
      <c r="L94">
        <v>21</v>
      </c>
      <c r="M94">
        <v>79</v>
      </c>
      <c r="N94">
        <v>62</v>
      </c>
      <c r="O94">
        <v>40</v>
      </c>
      <c r="P94">
        <v>84</v>
      </c>
      <c r="Q94">
        <v>3</v>
      </c>
      <c r="R94">
        <v>2</v>
      </c>
      <c r="S94">
        <f t="shared" si="32"/>
        <v>588</v>
      </c>
      <c r="T94">
        <f t="shared" si="33"/>
        <v>415</v>
      </c>
      <c r="U94" s="1">
        <f t="shared" si="34"/>
        <v>0.24527904596944036</v>
      </c>
      <c r="V94" s="1">
        <f t="shared" si="35"/>
        <v>0.2963247733493239</v>
      </c>
      <c r="W94" s="1">
        <f t="shared" si="36"/>
        <v>0.41969970088104236</v>
      </c>
      <c r="X94" s="2">
        <f t="shared" si="37"/>
        <v>68.44891089108913</v>
      </c>
      <c r="Y94" s="2">
        <f t="shared" si="38"/>
        <v>11.898244224422472</v>
      </c>
      <c r="Z94" s="2">
        <f t="shared" si="39"/>
        <v>15.856790891089137</v>
      </c>
      <c r="AA94" s="3">
        <f t="shared" si="40"/>
        <v>4.205896934271742</v>
      </c>
      <c r="AB94" s="1">
        <f t="shared" si="41"/>
        <v>0.24696225570498057</v>
      </c>
      <c r="AC94" s="2">
        <f t="shared" si="42"/>
        <v>43.6562714448052</v>
      </c>
      <c r="AD94" s="2">
        <f t="shared" si="43"/>
        <v>-3.595089108910869</v>
      </c>
      <c r="AE94" s="1">
        <f t="shared" si="44"/>
        <v>0.37662337662337664</v>
      </c>
      <c r="AF94" s="1">
        <f t="shared" si="45"/>
        <v>0</v>
      </c>
      <c r="AG94" s="1">
        <f t="shared" si="46"/>
        <v>0.5</v>
      </c>
      <c r="AH94" s="1">
        <f t="shared" si="47"/>
        <v>0.032467532467532464</v>
      </c>
    </row>
    <row r="95" spans="1:34" ht="12.75">
      <c r="A95" t="s">
        <v>143</v>
      </c>
      <c r="B95">
        <v>26</v>
      </c>
      <c r="C95" t="s">
        <v>10</v>
      </c>
      <c r="D95">
        <v>0.99</v>
      </c>
      <c r="E95" t="s">
        <v>2</v>
      </c>
      <c r="F95">
        <v>0.93</v>
      </c>
      <c r="G95">
        <v>113</v>
      </c>
      <c r="H95">
        <v>350</v>
      </c>
      <c r="I95">
        <v>100</v>
      </c>
      <c r="J95">
        <v>21</v>
      </c>
      <c r="K95">
        <v>2</v>
      </c>
      <c r="L95">
        <v>6</v>
      </c>
      <c r="M95">
        <v>41</v>
      </c>
      <c r="N95">
        <v>38</v>
      </c>
      <c r="O95">
        <v>27</v>
      </c>
      <c r="P95">
        <v>60</v>
      </c>
      <c r="Q95">
        <v>5</v>
      </c>
      <c r="R95">
        <v>4</v>
      </c>
      <c r="S95">
        <f t="shared" si="32"/>
        <v>377</v>
      </c>
      <c r="T95">
        <f t="shared" si="33"/>
        <v>254</v>
      </c>
      <c r="U95" s="1">
        <f t="shared" si="34"/>
        <v>0.28697478581314406</v>
      </c>
      <c r="V95" s="1">
        <f t="shared" si="35"/>
        <v>0.33835621298127994</v>
      </c>
      <c r="W95" s="1">
        <f t="shared" si="36"/>
        <v>0.410373943712796</v>
      </c>
      <c r="X95" s="2">
        <f t="shared" si="37"/>
        <v>46.998989898989905</v>
      </c>
      <c r="Y95" s="2">
        <f t="shared" si="38"/>
        <v>12.387256565656577</v>
      </c>
      <c r="Z95" s="2">
        <f t="shared" si="39"/>
        <v>14.81007789898991</v>
      </c>
      <c r="AA95" s="3">
        <f t="shared" si="40"/>
        <v>4.7184025292293015</v>
      </c>
      <c r="AB95" s="1">
        <f t="shared" si="41"/>
        <v>0.20105639307094225</v>
      </c>
      <c r="AC95" s="2">
        <f t="shared" si="42"/>
        <v>45.265536061430566</v>
      </c>
      <c r="AD95" s="2">
        <f t="shared" si="43"/>
        <v>2.9045898989899044</v>
      </c>
      <c r="AE95" s="1">
        <f t="shared" si="44"/>
        <v>0.2892561983471074</v>
      </c>
      <c r="AF95" s="1">
        <f t="shared" si="45"/>
        <v>0.007042253521126761</v>
      </c>
      <c r="AG95" s="1">
        <f t="shared" si="46"/>
        <v>0.5</v>
      </c>
      <c r="AH95" s="1">
        <f t="shared" si="47"/>
        <v>0.0743801652892562</v>
      </c>
    </row>
    <row r="96" spans="1:34" ht="12.75">
      <c r="A96" t="s">
        <v>108</v>
      </c>
      <c r="B96">
        <v>34</v>
      </c>
      <c r="C96" t="s">
        <v>19</v>
      </c>
      <c r="D96">
        <v>1.03</v>
      </c>
      <c r="E96" t="s">
        <v>3</v>
      </c>
      <c r="F96">
        <v>1.01</v>
      </c>
      <c r="G96">
        <v>145</v>
      </c>
      <c r="H96">
        <v>504</v>
      </c>
      <c r="I96">
        <v>136</v>
      </c>
      <c r="J96">
        <v>27</v>
      </c>
      <c r="K96">
        <v>4</v>
      </c>
      <c r="L96">
        <v>10</v>
      </c>
      <c r="M96">
        <v>60</v>
      </c>
      <c r="N96">
        <v>63</v>
      </c>
      <c r="O96">
        <v>50</v>
      </c>
      <c r="P96">
        <v>68</v>
      </c>
      <c r="Q96">
        <v>3</v>
      </c>
      <c r="R96">
        <v>1</v>
      </c>
      <c r="S96">
        <f t="shared" si="32"/>
        <v>554</v>
      </c>
      <c r="T96">
        <f t="shared" si="33"/>
        <v>369</v>
      </c>
      <c r="U96" s="1">
        <f t="shared" si="34"/>
        <v>0.2663702188370769</v>
      </c>
      <c r="V96" s="1">
        <f t="shared" si="35"/>
        <v>0.33142134469450707</v>
      </c>
      <c r="W96" s="1">
        <f t="shared" si="36"/>
        <v>0.39367951460479755</v>
      </c>
      <c r="X96" s="2">
        <f t="shared" si="37"/>
        <v>65.55669902912622</v>
      </c>
      <c r="Y96" s="2">
        <f t="shared" si="38"/>
        <v>15.274299029126228</v>
      </c>
      <c r="Z96" s="2">
        <f t="shared" si="39"/>
        <v>14.77147502912623</v>
      </c>
      <c r="AA96" s="3">
        <f t="shared" si="40"/>
        <v>4.530340989817666</v>
      </c>
      <c r="AB96" s="1">
        <f t="shared" si="41"/>
        <v>0.22460693657814473</v>
      </c>
      <c r="AC96" s="2">
        <f t="shared" si="42"/>
        <v>44.78180915973112</v>
      </c>
      <c r="AD96" s="2">
        <f t="shared" si="43"/>
        <v>-4.0121009708737745</v>
      </c>
      <c r="AE96" s="1">
        <f t="shared" si="44"/>
        <v>0.2840909090909091</v>
      </c>
      <c r="AF96" s="1">
        <f t="shared" si="45"/>
        <v>0.009389671361502348</v>
      </c>
      <c r="AG96" s="1">
        <f t="shared" si="46"/>
        <v>0.5454545454545454</v>
      </c>
      <c r="AH96" s="1">
        <f t="shared" si="47"/>
        <v>0.022727272727272728</v>
      </c>
    </row>
    <row r="97" spans="1:34" ht="12.75">
      <c r="A97" t="s">
        <v>81</v>
      </c>
      <c r="B97">
        <v>29</v>
      </c>
      <c r="C97" t="s">
        <v>20</v>
      </c>
      <c r="D97">
        <v>1</v>
      </c>
      <c r="E97" t="s">
        <v>1</v>
      </c>
      <c r="F97">
        <v>0.86</v>
      </c>
      <c r="G97">
        <v>142</v>
      </c>
      <c r="H97">
        <v>543</v>
      </c>
      <c r="I97">
        <v>148</v>
      </c>
      <c r="J97">
        <v>27</v>
      </c>
      <c r="K97">
        <v>1</v>
      </c>
      <c r="L97">
        <v>8</v>
      </c>
      <c r="M97">
        <v>70</v>
      </c>
      <c r="N97">
        <v>35</v>
      </c>
      <c r="O97">
        <v>33</v>
      </c>
      <c r="P97">
        <v>65</v>
      </c>
      <c r="Q97">
        <v>4</v>
      </c>
      <c r="R97">
        <v>3</v>
      </c>
      <c r="S97">
        <f t="shared" si="32"/>
        <v>576</v>
      </c>
      <c r="T97">
        <f t="shared" si="33"/>
        <v>398</v>
      </c>
      <c r="U97" s="1">
        <f t="shared" si="34"/>
        <v>0.27255985267034993</v>
      </c>
      <c r="V97" s="1">
        <f t="shared" si="35"/>
        <v>0.3142361111111111</v>
      </c>
      <c r="W97" s="1">
        <f t="shared" si="36"/>
        <v>0.3701657458563536</v>
      </c>
      <c r="X97" s="2">
        <f t="shared" si="37"/>
        <v>60.954600000000006</v>
      </c>
      <c r="Y97" s="2">
        <f t="shared" si="38"/>
        <v>6.720466666666678</v>
      </c>
      <c r="Z97" s="2">
        <f t="shared" si="39"/>
        <v>14.313245333333347</v>
      </c>
      <c r="AA97" s="3">
        <f t="shared" si="40"/>
        <v>3.9053826633165833</v>
      </c>
      <c r="AB97" s="1">
        <f t="shared" si="41"/>
        <v>0.15837937384898704</v>
      </c>
      <c r="AC97" s="2">
        <f t="shared" si="42"/>
        <v>44.38753822761653</v>
      </c>
      <c r="AD97" s="2">
        <f t="shared" si="43"/>
        <v>-2.9376666666666518</v>
      </c>
      <c r="AE97" s="1">
        <f t="shared" si="44"/>
        <v>0.3583815028901734</v>
      </c>
      <c r="AF97" s="1">
        <f t="shared" si="45"/>
        <v>0.002127659574468085</v>
      </c>
      <c r="AG97" s="1">
        <f t="shared" si="46"/>
        <v>0.5</v>
      </c>
      <c r="AH97" s="1">
        <f t="shared" si="47"/>
        <v>0.04046242774566474</v>
      </c>
    </row>
    <row r="98" spans="1:34" ht="12.75">
      <c r="A98" t="s">
        <v>69</v>
      </c>
      <c r="B98">
        <v>28</v>
      </c>
      <c r="C98" t="s">
        <v>15</v>
      </c>
      <c r="D98">
        <v>0.96</v>
      </c>
      <c r="E98" t="s">
        <v>4</v>
      </c>
      <c r="F98">
        <v>0.89</v>
      </c>
      <c r="G98">
        <v>127</v>
      </c>
      <c r="H98">
        <v>430</v>
      </c>
      <c r="I98">
        <v>113</v>
      </c>
      <c r="J98">
        <v>22</v>
      </c>
      <c r="K98">
        <v>3</v>
      </c>
      <c r="L98">
        <v>16</v>
      </c>
      <c r="M98">
        <v>52</v>
      </c>
      <c r="N98">
        <v>58</v>
      </c>
      <c r="O98">
        <v>9</v>
      </c>
      <c r="P98">
        <v>103</v>
      </c>
      <c r="Q98">
        <v>2</v>
      </c>
      <c r="R98">
        <v>3</v>
      </c>
      <c r="S98">
        <f aca="true" t="shared" si="48" ref="S98:S129">H98+O98</f>
        <v>439</v>
      </c>
      <c r="T98">
        <f aca="true" t="shared" si="49" ref="T98:T129">H98-I98+R98</f>
        <v>320</v>
      </c>
      <c r="U98" s="1">
        <f aca="true" t="shared" si="50" ref="U98:U129">I98/H98/(D98^0.438)</f>
        <v>0.2675316621760785</v>
      </c>
      <c r="V98" s="1">
        <f aca="true" t="shared" si="51" ref="V98:V129">(I98+O98)/(H98+O98)/(D98^0.438)</f>
        <v>0.2829179550820867</v>
      </c>
      <c r="W98" s="1">
        <f aca="true" t="shared" si="52" ref="W98:W129">(I98+J98+2*K98+3*L98)/H98/(D98^0.438)</f>
        <v>0.44746446151574193</v>
      </c>
      <c r="X98" s="2">
        <f aca="true" t="shared" si="53" ref="X98:X129">(1.5*I98+J98+2*K98+3*L98+O98+0.7*Q98-R98-0.3*(H98-I98))*0.322/D98</f>
        <v>52.92875000000001</v>
      </c>
      <c r="Y98" s="2">
        <f aca="true" t="shared" si="54" ref="Y98:Y129">(AA98-0.73*4.76)*T98/25.5</f>
        <v>9.323416666666681</v>
      </c>
      <c r="Z98" s="2">
        <f aca="true" t="shared" si="55" ref="Z98:Z129">(AA98-0.73*4.76*F98)*T98/25.5</f>
        <v>14.120003333333347</v>
      </c>
      <c r="AA98" s="3">
        <f aca="true" t="shared" si="56" ref="AA98:AA129">X98/T98*25.5</f>
        <v>4.217759765625001</v>
      </c>
      <c r="AB98" s="1">
        <f aca="true" t="shared" si="57" ref="AB98:AB129">W98-U98+(V98-U98)/(1-V98)</f>
        <v>0.2013896089405363</v>
      </c>
      <c r="AC98" s="2">
        <f aca="true" t="shared" si="58" ref="AC98:AC129">((AH98-0.073)*14.95+(AG98-0.713)*8.065+1.31+(AF98-0.0082)*158.7+(AE98-0.324)*15.63)*4.25+50</f>
        <v>45.78238669960464</v>
      </c>
      <c r="AD98" s="2">
        <f aca="true" t="shared" si="59" ref="AD98:AD129">(AA98-4.76*F98)*T98/25.5</f>
        <v>-0.23391666666665353</v>
      </c>
      <c r="AE98" s="1">
        <f aca="true" t="shared" si="60" ref="AE98:AE129">(M98-L98)/(I98-L98+O98)</f>
        <v>0.33962264150943394</v>
      </c>
      <c r="AF98" s="1">
        <f aca="true" t="shared" si="61" ref="AF98:AF129">K98/(H98-L98-P98)</f>
        <v>0.00964630225080386</v>
      </c>
      <c r="AG98" s="1">
        <f aca="true" t="shared" si="62" ref="AG98:AG129">(Q98+3)/(Q98+R98+7)</f>
        <v>0.4166666666666667</v>
      </c>
      <c r="AH98" s="1">
        <f aca="true" t="shared" si="63" ref="AH98:AH129">(Q98+R98)/(I98-L98+O98)</f>
        <v>0.04716981132075472</v>
      </c>
    </row>
    <row r="99" spans="1:34" ht="12.75">
      <c r="A99" t="s">
        <v>31</v>
      </c>
      <c r="B99">
        <v>28</v>
      </c>
      <c r="C99" t="s">
        <v>8</v>
      </c>
      <c r="D99">
        <v>0.99</v>
      </c>
      <c r="E99" t="s">
        <v>154</v>
      </c>
      <c r="F99">
        <v>1.12</v>
      </c>
      <c r="G99">
        <v>124</v>
      </c>
      <c r="H99">
        <v>297</v>
      </c>
      <c r="I99">
        <v>97</v>
      </c>
      <c r="J99">
        <v>15</v>
      </c>
      <c r="K99">
        <v>4</v>
      </c>
      <c r="L99">
        <v>7</v>
      </c>
      <c r="M99">
        <v>37</v>
      </c>
      <c r="N99">
        <v>32</v>
      </c>
      <c r="O99">
        <v>11</v>
      </c>
      <c r="P99">
        <v>49</v>
      </c>
      <c r="Q99">
        <v>5</v>
      </c>
      <c r="R99">
        <v>5</v>
      </c>
      <c r="S99">
        <f t="shared" si="48"/>
        <v>308</v>
      </c>
      <c r="T99">
        <f t="shared" si="49"/>
        <v>205</v>
      </c>
      <c r="U99" s="1">
        <f t="shared" si="50"/>
        <v>0.32804020129145595</v>
      </c>
      <c r="V99" s="1">
        <f t="shared" si="51"/>
        <v>0.35219632804340406</v>
      </c>
      <c r="W99" s="1">
        <f t="shared" si="52"/>
        <v>0.47684194208345654</v>
      </c>
      <c r="X99" s="2">
        <f t="shared" si="53"/>
        <v>45.21010101010101</v>
      </c>
      <c r="Y99" s="2">
        <f t="shared" si="54"/>
        <v>17.27543434343435</v>
      </c>
      <c r="Z99" s="2">
        <f t="shared" si="55"/>
        <v>13.923274343434345</v>
      </c>
      <c r="AA99" s="3">
        <f t="shared" si="56"/>
        <v>5.62369549150037</v>
      </c>
      <c r="AB99" s="1">
        <f t="shared" si="57"/>
        <v>0.18609101190555893</v>
      </c>
      <c r="AC99" s="2">
        <f t="shared" si="58"/>
        <v>52.783479237346455</v>
      </c>
      <c r="AD99" s="2">
        <f t="shared" si="59"/>
        <v>2.351434343434346</v>
      </c>
      <c r="AE99" s="1">
        <f t="shared" si="60"/>
        <v>0.297029702970297</v>
      </c>
      <c r="AF99" s="1">
        <f t="shared" si="61"/>
        <v>0.016597510373443983</v>
      </c>
      <c r="AG99" s="1">
        <f t="shared" si="62"/>
        <v>0.47058823529411764</v>
      </c>
      <c r="AH99" s="1">
        <f t="shared" si="63"/>
        <v>0.09900990099009901</v>
      </c>
    </row>
    <row r="100" spans="1:34" ht="12.75">
      <c r="A100" t="s">
        <v>52</v>
      </c>
      <c r="B100">
        <v>30</v>
      </c>
      <c r="C100" t="s">
        <v>10</v>
      </c>
      <c r="D100">
        <v>0.99</v>
      </c>
      <c r="E100" t="s">
        <v>152</v>
      </c>
      <c r="F100">
        <v>1.12</v>
      </c>
      <c r="G100">
        <v>153</v>
      </c>
      <c r="H100">
        <v>557</v>
      </c>
      <c r="I100">
        <v>155</v>
      </c>
      <c r="J100">
        <v>25</v>
      </c>
      <c r="K100">
        <v>5</v>
      </c>
      <c r="L100">
        <v>19</v>
      </c>
      <c r="M100">
        <v>74</v>
      </c>
      <c r="N100">
        <v>79</v>
      </c>
      <c r="O100">
        <v>30</v>
      </c>
      <c r="P100">
        <v>86</v>
      </c>
      <c r="Q100">
        <v>6</v>
      </c>
      <c r="R100">
        <v>5</v>
      </c>
      <c r="S100">
        <f t="shared" si="48"/>
        <v>587</v>
      </c>
      <c r="T100">
        <f t="shared" si="49"/>
        <v>407</v>
      </c>
      <c r="U100" s="1">
        <f t="shared" si="50"/>
        <v>0.27950416751100654</v>
      </c>
      <c r="V100" s="1">
        <f t="shared" si="51"/>
        <v>0.31655225521977987</v>
      </c>
      <c r="W100" s="1">
        <f t="shared" si="52"/>
        <v>0.4454034153239911</v>
      </c>
      <c r="X100" s="2">
        <f t="shared" si="53"/>
        <v>75.81636363636363</v>
      </c>
      <c r="Y100" s="2">
        <f t="shared" si="54"/>
        <v>20.35583030303031</v>
      </c>
      <c r="Z100" s="2">
        <f t="shared" si="55"/>
        <v>13.700566303030303</v>
      </c>
      <c r="AA100" s="3">
        <f t="shared" si="56"/>
        <v>4.7501652892561985</v>
      </c>
      <c r="AB100" s="1">
        <f t="shared" si="57"/>
        <v>0.2201068854732523</v>
      </c>
      <c r="AC100" s="2">
        <f t="shared" si="58"/>
        <v>50.25565059801152</v>
      </c>
      <c r="AD100" s="2">
        <f t="shared" si="59"/>
        <v>-9.273769696969694</v>
      </c>
      <c r="AE100" s="1">
        <f t="shared" si="60"/>
        <v>0.3313253012048193</v>
      </c>
      <c r="AF100" s="1">
        <f t="shared" si="61"/>
        <v>0.011061946902654867</v>
      </c>
      <c r="AG100" s="1">
        <f t="shared" si="62"/>
        <v>0.5</v>
      </c>
      <c r="AH100" s="1">
        <f t="shared" si="63"/>
        <v>0.06626506024096386</v>
      </c>
    </row>
    <row r="101" spans="1:34" ht="12.75">
      <c r="A101" t="s">
        <v>135</v>
      </c>
      <c r="B101">
        <v>31</v>
      </c>
      <c r="C101" t="s">
        <v>10</v>
      </c>
      <c r="D101">
        <v>0.99</v>
      </c>
      <c r="E101" t="s">
        <v>1</v>
      </c>
      <c r="F101">
        <v>0.86</v>
      </c>
      <c r="G101">
        <v>123</v>
      </c>
      <c r="H101">
        <v>500</v>
      </c>
      <c r="I101">
        <v>146</v>
      </c>
      <c r="J101">
        <v>18</v>
      </c>
      <c r="K101">
        <v>1</v>
      </c>
      <c r="L101">
        <v>2</v>
      </c>
      <c r="M101">
        <v>68</v>
      </c>
      <c r="N101">
        <v>23</v>
      </c>
      <c r="O101">
        <v>31</v>
      </c>
      <c r="P101">
        <v>41</v>
      </c>
      <c r="Q101">
        <v>7</v>
      </c>
      <c r="R101">
        <v>6</v>
      </c>
      <c r="S101">
        <f t="shared" si="48"/>
        <v>531</v>
      </c>
      <c r="T101">
        <f t="shared" si="49"/>
        <v>360</v>
      </c>
      <c r="U101" s="1">
        <f t="shared" si="50"/>
        <v>0.2932882311010332</v>
      </c>
      <c r="V101" s="1">
        <f t="shared" si="51"/>
        <v>0.3348039167820014</v>
      </c>
      <c r="W101" s="1">
        <f t="shared" si="52"/>
        <v>0.3455176421190254</v>
      </c>
      <c r="X101" s="2">
        <f t="shared" si="53"/>
        <v>54.87010101010101</v>
      </c>
      <c r="Y101" s="2">
        <f t="shared" si="54"/>
        <v>5.814101010101012</v>
      </c>
      <c r="Z101" s="2">
        <f t="shared" si="55"/>
        <v>12.681941010101013</v>
      </c>
      <c r="AA101" s="3">
        <f t="shared" si="56"/>
        <v>3.8866321548821547</v>
      </c>
      <c r="AB101" s="1">
        <f t="shared" si="57"/>
        <v>0.11464061085568375</v>
      </c>
      <c r="AC101" s="2">
        <f t="shared" si="58"/>
        <v>47.823677237808695</v>
      </c>
      <c r="AD101" s="2">
        <f t="shared" si="59"/>
        <v>-2.9218989898989842</v>
      </c>
      <c r="AE101" s="1">
        <f t="shared" si="60"/>
        <v>0.37714285714285717</v>
      </c>
      <c r="AF101" s="1">
        <f t="shared" si="61"/>
        <v>0.002188183807439825</v>
      </c>
      <c r="AG101" s="1">
        <f t="shared" si="62"/>
        <v>0.5</v>
      </c>
      <c r="AH101" s="1">
        <f t="shared" si="63"/>
        <v>0.07428571428571429</v>
      </c>
    </row>
    <row r="102" spans="1:34" ht="12.75">
      <c r="A102" t="s">
        <v>131</v>
      </c>
      <c r="B102">
        <v>41</v>
      </c>
      <c r="C102" t="s">
        <v>14</v>
      </c>
      <c r="D102">
        <v>0.99</v>
      </c>
      <c r="E102" t="s">
        <v>153</v>
      </c>
      <c r="F102">
        <v>1.02</v>
      </c>
      <c r="G102">
        <v>139</v>
      </c>
      <c r="H102">
        <v>426</v>
      </c>
      <c r="I102">
        <v>105</v>
      </c>
      <c r="J102">
        <v>21</v>
      </c>
      <c r="K102">
        <v>12</v>
      </c>
      <c r="L102">
        <v>6</v>
      </c>
      <c r="M102">
        <v>66</v>
      </c>
      <c r="N102">
        <v>40</v>
      </c>
      <c r="O102">
        <v>46</v>
      </c>
      <c r="P102">
        <v>55</v>
      </c>
      <c r="Q102">
        <v>7</v>
      </c>
      <c r="R102">
        <v>0</v>
      </c>
      <c r="S102">
        <f t="shared" si="48"/>
        <v>472</v>
      </c>
      <c r="T102">
        <f t="shared" si="49"/>
        <v>321</v>
      </c>
      <c r="U102" s="1">
        <f t="shared" si="50"/>
        <v>0.24756627649373344</v>
      </c>
      <c r="V102" s="1">
        <f t="shared" si="51"/>
        <v>0.3213266404708615</v>
      </c>
      <c r="W102" s="1">
        <f t="shared" si="52"/>
        <v>0.3961060423899735</v>
      </c>
      <c r="X102" s="2">
        <f t="shared" si="53"/>
        <v>56.95171717171716</v>
      </c>
      <c r="Y102" s="2">
        <f t="shared" si="54"/>
        <v>13.210117171717178</v>
      </c>
      <c r="Z102" s="2">
        <f t="shared" si="55"/>
        <v>12.335285171717178</v>
      </c>
      <c r="AA102" s="3">
        <f t="shared" si="56"/>
        <v>4.524201831398093</v>
      </c>
      <c r="AB102" s="1">
        <f t="shared" si="57"/>
        <v>0.25722292391544205</v>
      </c>
      <c r="AC102" s="2">
        <f t="shared" si="58"/>
        <v>76.64921647774815</v>
      </c>
      <c r="AD102" s="2">
        <f t="shared" si="59"/>
        <v>-4.166682828282827</v>
      </c>
      <c r="AE102" s="1">
        <f t="shared" si="60"/>
        <v>0.41379310344827586</v>
      </c>
      <c r="AF102" s="1">
        <f t="shared" si="61"/>
        <v>0.03287671232876712</v>
      </c>
      <c r="AG102" s="1">
        <f t="shared" si="62"/>
        <v>0.7142857142857143</v>
      </c>
      <c r="AH102" s="1">
        <f t="shared" si="63"/>
        <v>0.04827586206896552</v>
      </c>
    </row>
    <row r="103" spans="1:34" ht="12.75">
      <c r="A103" t="s">
        <v>93</v>
      </c>
      <c r="B103">
        <v>37</v>
      </c>
      <c r="C103" t="s">
        <v>9</v>
      </c>
      <c r="D103">
        <v>1</v>
      </c>
      <c r="E103" t="s">
        <v>4</v>
      </c>
      <c r="F103">
        <v>0.89</v>
      </c>
      <c r="G103">
        <v>101</v>
      </c>
      <c r="H103">
        <v>331</v>
      </c>
      <c r="I103">
        <v>83</v>
      </c>
      <c r="J103">
        <v>28</v>
      </c>
      <c r="K103">
        <v>0</v>
      </c>
      <c r="L103">
        <v>6</v>
      </c>
      <c r="M103">
        <v>34</v>
      </c>
      <c r="N103">
        <v>38</v>
      </c>
      <c r="O103">
        <v>33</v>
      </c>
      <c r="P103">
        <v>86</v>
      </c>
      <c r="Q103">
        <v>0</v>
      </c>
      <c r="R103">
        <v>0</v>
      </c>
      <c r="S103">
        <f t="shared" si="48"/>
        <v>364</v>
      </c>
      <c r="T103">
        <f t="shared" si="49"/>
        <v>248</v>
      </c>
      <c r="U103" s="1">
        <f t="shared" si="50"/>
        <v>0.25075528700906347</v>
      </c>
      <c r="V103" s="1">
        <f t="shared" si="51"/>
        <v>0.31868131868131866</v>
      </c>
      <c r="W103" s="1">
        <f t="shared" si="52"/>
        <v>0.38972809667673713</v>
      </c>
      <c r="X103" s="2">
        <f t="shared" si="53"/>
        <v>41.57020000000001</v>
      </c>
      <c r="Y103" s="2">
        <f t="shared" si="54"/>
        <v>7.776066666666679</v>
      </c>
      <c r="Z103" s="2">
        <f t="shared" si="55"/>
        <v>11.493421333333346</v>
      </c>
      <c r="AA103" s="3">
        <f t="shared" si="56"/>
        <v>4.274355241935485</v>
      </c>
      <c r="AB103" s="1">
        <f t="shared" si="57"/>
        <v>0.23867069486404824</v>
      </c>
      <c r="AC103" s="2">
        <f t="shared" si="58"/>
        <v>31.035730860389613</v>
      </c>
      <c r="AD103" s="2">
        <f t="shared" si="59"/>
        <v>0.3691333333333459</v>
      </c>
      <c r="AE103" s="1">
        <f t="shared" si="60"/>
        <v>0.2545454545454545</v>
      </c>
      <c r="AF103" s="1">
        <f t="shared" si="61"/>
        <v>0</v>
      </c>
      <c r="AG103" s="1">
        <f t="shared" si="62"/>
        <v>0.42857142857142855</v>
      </c>
      <c r="AH103" s="1">
        <f t="shared" si="63"/>
        <v>0</v>
      </c>
    </row>
    <row r="104" spans="1:34" ht="12.75">
      <c r="A104" t="s">
        <v>28</v>
      </c>
      <c r="B104">
        <v>34</v>
      </c>
      <c r="C104" t="s">
        <v>12</v>
      </c>
      <c r="D104">
        <v>1.06</v>
      </c>
      <c r="E104" t="s">
        <v>152</v>
      </c>
      <c r="F104">
        <v>1.12</v>
      </c>
      <c r="G104">
        <v>149</v>
      </c>
      <c r="H104">
        <v>530</v>
      </c>
      <c r="I104">
        <v>147</v>
      </c>
      <c r="J104">
        <v>31</v>
      </c>
      <c r="K104">
        <v>3</v>
      </c>
      <c r="L104">
        <v>15</v>
      </c>
      <c r="M104">
        <v>73</v>
      </c>
      <c r="N104">
        <v>66</v>
      </c>
      <c r="O104">
        <v>45</v>
      </c>
      <c r="P104">
        <v>82</v>
      </c>
      <c r="Q104">
        <v>4</v>
      </c>
      <c r="R104">
        <v>4</v>
      </c>
      <c r="S104">
        <f t="shared" si="48"/>
        <v>575</v>
      </c>
      <c r="T104">
        <f t="shared" si="49"/>
        <v>387</v>
      </c>
      <c r="U104" s="1">
        <f t="shared" si="50"/>
        <v>0.27036937441542813</v>
      </c>
      <c r="V104" s="1">
        <f t="shared" si="51"/>
        <v>0.32549881739738507</v>
      </c>
      <c r="W104" s="1">
        <f t="shared" si="52"/>
        <v>0.421187664905667</v>
      </c>
      <c r="X104" s="2">
        <f t="shared" si="53"/>
        <v>70.29320754716983</v>
      </c>
      <c r="Y104" s="2">
        <f t="shared" si="54"/>
        <v>17.55800754716983</v>
      </c>
      <c r="Z104" s="2">
        <f t="shared" si="55"/>
        <v>11.229783547169824</v>
      </c>
      <c r="AA104" s="3">
        <f t="shared" si="56"/>
        <v>4.631722977914291</v>
      </c>
      <c r="AB104" s="1">
        <f t="shared" si="57"/>
        <v>0.23255193959851134</v>
      </c>
      <c r="AC104" s="2">
        <f t="shared" si="58"/>
        <v>44.74466633709437</v>
      </c>
      <c r="AD104" s="2">
        <f t="shared" si="59"/>
        <v>-10.615592452830175</v>
      </c>
      <c r="AE104" s="1">
        <f t="shared" si="60"/>
        <v>0.327683615819209</v>
      </c>
      <c r="AF104" s="1">
        <f t="shared" si="61"/>
        <v>0.006928406466512702</v>
      </c>
      <c r="AG104" s="1">
        <f t="shared" si="62"/>
        <v>0.4666666666666667</v>
      </c>
      <c r="AH104" s="1">
        <f t="shared" si="63"/>
        <v>0.04519774011299435</v>
      </c>
    </row>
    <row r="105" spans="1:34" ht="12.75">
      <c r="A105" t="s">
        <v>130</v>
      </c>
      <c r="B105">
        <v>31</v>
      </c>
      <c r="C105" t="s">
        <v>14</v>
      </c>
      <c r="D105">
        <v>0.99</v>
      </c>
      <c r="E105" t="s">
        <v>3</v>
      </c>
      <c r="F105">
        <v>1.01</v>
      </c>
      <c r="G105">
        <v>160</v>
      </c>
      <c r="H105">
        <v>603</v>
      </c>
      <c r="I105">
        <v>147</v>
      </c>
      <c r="J105">
        <v>35</v>
      </c>
      <c r="K105">
        <v>5</v>
      </c>
      <c r="L105">
        <v>22</v>
      </c>
      <c r="M105">
        <v>75</v>
      </c>
      <c r="N105">
        <v>98</v>
      </c>
      <c r="O105">
        <v>33</v>
      </c>
      <c r="P105">
        <v>112</v>
      </c>
      <c r="Q105">
        <v>1</v>
      </c>
      <c r="R105">
        <v>1</v>
      </c>
      <c r="S105">
        <f t="shared" si="48"/>
        <v>636</v>
      </c>
      <c r="T105">
        <f t="shared" si="49"/>
        <v>457</v>
      </c>
      <c r="U105" s="1">
        <f t="shared" si="50"/>
        <v>0.24485659585549358</v>
      </c>
      <c r="V105" s="1">
        <f t="shared" si="51"/>
        <v>0.28426747651302003</v>
      </c>
      <c r="W105" s="1">
        <f t="shared" si="52"/>
        <v>0.42974831109331524</v>
      </c>
      <c r="X105" s="2">
        <f t="shared" si="53"/>
        <v>73.96242424242425</v>
      </c>
      <c r="Y105" s="2">
        <f t="shared" si="54"/>
        <v>11.688557575757594</v>
      </c>
      <c r="Z105" s="2">
        <f t="shared" si="55"/>
        <v>11.065818909090929</v>
      </c>
      <c r="AA105" s="3">
        <f t="shared" si="56"/>
        <v>4.127006166699822</v>
      </c>
      <c r="AB105" s="1">
        <f t="shared" si="57"/>
        <v>0.23995541482425436</v>
      </c>
      <c r="AC105" s="2">
        <f t="shared" si="58"/>
        <v>44.94845972783386</v>
      </c>
      <c r="AD105" s="2">
        <f t="shared" si="59"/>
        <v>-12.197309090909076</v>
      </c>
      <c r="AE105" s="1">
        <f t="shared" si="60"/>
        <v>0.33544303797468356</v>
      </c>
      <c r="AF105" s="1">
        <f t="shared" si="61"/>
        <v>0.010660980810234541</v>
      </c>
      <c r="AG105" s="1">
        <f t="shared" si="62"/>
        <v>0.4444444444444444</v>
      </c>
      <c r="AH105" s="1">
        <f t="shared" si="63"/>
        <v>0.012658227848101266</v>
      </c>
    </row>
    <row r="106" spans="1:34" ht="12.75">
      <c r="A106" t="s">
        <v>116</v>
      </c>
      <c r="B106">
        <v>26</v>
      </c>
      <c r="C106" t="s">
        <v>20</v>
      </c>
      <c r="D106">
        <v>1</v>
      </c>
      <c r="E106" t="s">
        <v>153</v>
      </c>
      <c r="F106">
        <v>1.02</v>
      </c>
      <c r="G106">
        <v>117</v>
      </c>
      <c r="H106">
        <v>400</v>
      </c>
      <c r="I106">
        <v>94</v>
      </c>
      <c r="J106">
        <v>20</v>
      </c>
      <c r="K106">
        <v>3</v>
      </c>
      <c r="L106">
        <v>16</v>
      </c>
      <c r="M106">
        <v>58</v>
      </c>
      <c r="N106">
        <v>51</v>
      </c>
      <c r="O106">
        <v>46</v>
      </c>
      <c r="P106">
        <v>110</v>
      </c>
      <c r="Q106">
        <v>2</v>
      </c>
      <c r="R106">
        <v>4</v>
      </c>
      <c r="S106">
        <f t="shared" si="48"/>
        <v>446</v>
      </c>
      <c r="T106">
        <f t="shared" si="49"/>
        <v>310</v>
      </c>
      <c r="U106" s="1">
        <f t="shared" si="50"/>
        <v>0.235</v>
      </c>
      <c r="V106" s="1">
        <f t="shared" si="51"/>
        <v>0.31390134529147984</v>
      </c>
      <c r="W106" s="1">
        <f t="shared" si="52"/>
        <v>0.42</v>
      </c>
      <c r="X106" s="2">
        <f t="shared" si="53"/>
        <v>53.64519999999999</v>
      </c>
      <c r="Y106" s="2">
        <f t="shared" si="54"/>
        <v>11.402533333333324</v>
      </c>
      <c r="Z106" s="2">
        <f t="shared" si="55"/>
        <v>10.557679999999989</v>
      </c>
      <c r="AA106" s="3">
        <f t="shared" si="56"/>
        <v>4.412750322580644</v>
      </c>
      <c r="AB106" s="1">
        <f t="shared" si="57"/>
        <v>0.30000000000000004</v>
      </c>
      <c r="AC106" s="2">
        <f t="shared" si="58"/>
        <v>45.579059358710225</v>
      </c>
      <c r="AD106" s="2">
        <f t="shared" si="59"/>
        <v>-5.378800000000015</v>
      </c>
      <c r="AE106" s="1">
        <f t="shared" si="60"/>
        <v>0.3387096774193548</v>
      </c>
      <c r="AF106" s="1">
        <f t="shared" si="61"/>
        <v>0.010948905109489052</v>
      </c>
      <c r="AG106" s="1">
        <f t="shared" si="62"/>
        <v>0.38461538461538464</v>
      </c>
      <c r="AH106" s="1">
        <f t="shared" si="63"/>
        <v>0.04838709677419355</v>
      </c>
    </row>
    <row r="107" spans="1:34" ht="12.75">
      <c r="A107" t="s">
        <v>115</v>
      </c>
      <c r="B107">
        <v>26</v>
      </c>
      <c r="C107" t="s">
        <v>19</v>
      </c>
      <c r="D107">
        <v>1.03</v>
      </c>
      <c r="E107" t="s">
        <v>153</v>
      </c>
      <c r="F107">
        <v>1.02</v>
      </c>
      <c r="G107">
        <v>153</v>
      </c>
      <c r="H107">
        <v>415</v>
      </c>
      <c r="I107">
        <v>119</v>
      </c>
      <c r="J107">
        <v>19</v>
      </c>
      <c r="K107">
        <v>8</v>
      </c>
      <c r="L107">
        <v>6</v>
      </c>
      <c r="M107">
        <v>70</v>
      </c>
      <c r="N107">
        <v>46</v>
      </c>
      <c r="O107">
        <v>24</v>
      </c>
      <c r="P107">
        <v>54</v>
      </c>
      <c r="Q107">
        <v>4</v>
      </c>
      <c r="R107">
        <v>3</v>
      </c>
      <c r="S107">
        <f t="shared" si="48"/>
        <v>439</v>
      </c>
      <c r="T107">
        <f t="shared" si="49"/>
        <v>299</v>
      </c>
      <c r="U107" s="1">
        <f t="shared" si="50"/>
        <v>0.2830584735112071</v>
      </c>
      <c r="V107" s="1">
        <f t="shared" si="51"/>
        <v>0.32155022129213806</v>
      </c>
      <c r="W107" s="1">
        <f t="shared" si="52"/>
        <v>0.4091265331422489</v>
      </c>
      <c r="X107" s="2">
        <f t="shared" si="53"/>
        <v>52.05145631067961</v>
      </c>
      <c r="Y107" s="2">
        <f t="shared" si="54"/>
        <v>11.307722977346284</v>
      </c>
      <c r="Z107" s="2">
        <f t="shared" si="55"/>
        <v>10.49284831067962</v>
      </c>
      <c r="AA107" s="3">
        <f t="shared" si="56"/>
        <v>4.439171023151606</v>
      </c>
      <c r="AB107" s="1">
        <f t="shared" si="57"/>
        <v>0.18280291162589424</v>
      </c>
      <c r="AC107" s="2">
        <f t="shared" si="58"/>
        <v>66.05291929307597</v>
      </c>
      <c r="AD107" s="2">
        <f t="shared" si="59"/>
        <v>-4.8781436893203844</v>
      </c>
      <c r="AE107" s="1">
        <f t="shared" si="60"/>
        <v>0.46715328467153283</v>
      </c>
      <c r="AF107" s="1">
        <f t="shared" si="61"/>
        <v>0.022535211267605635</v>
      </c>
      <c r="AG107" s="1">
        <f t="shared" si="62"/>
        <v>0.5</v>
      </c>
      <c r="AH107" s="1">
        <f t="shared" si="63"/>
        <v>0.051094890510948905</v>
      </c>
    </row>
    <row r="108" spans="1:34" ht="12.75">
      <c r="A108" t="s">
        <v>144</v>
      </c>
      <c r="B108">
        <v>36</v>
      </c>
      <c r="C108" t="s">
        <v>17</v>
      </c>
      <c r="D108">
        <v>0.97</v>
      </c>
      <c r="E108" t="s">
        <v>1</v>
      </c>
      <c r="F108">
        <v>0.86</v>
      </c>
      <c r="G108">
        <v>138</v>
      </c>
      <c r="H108">
        <v>455</v>
      </c>
      <c r="I108">
        <v>118</v>
      </c>
      <c r="J108">
        <v>30</v>
      </c>
      <c r="K108">
        <v>1</v>
      </c>
      <c r="L108">
        <v>2</v>
      </c>
      <c r="M108">
        <v>49</v>
      </c>
      <c r="N108">
        <v>41</v>
      </c>
      <c r="O108">
        <v>30</v>
      </c>
      <c r="P108">
        <v>85</v>
      </c>
      <c r="Q108">
        <v>14</v>
      </c>
      <c r="R108">
        <v>6</v>
      </c>
      <c r="S108">
        <f t="shared" si="48"/>
        <v>485</v>
      </c>
      <c r="T108">
        <f t="shared" si="49"/>
        <v>343</v>
      </c>
      <c r="U108" s="1">
        <f t="shared" si="50"/>
        <v>0.2628237399971726</v>
      </c>
      <c r="V108" s="1">
        <f t="shared" si="51"/>
        <v>0.30925302553572614</v>
      </c>
      <c r="W108" s="1">
        <f t="shared" si="52"/>
        <v>0.34746189355558416</v>
      </c>
      <c r="X108" s="2">
        <f t="shared" si="53"/>
        <v>49.03030927835052</v>
      </c>
      <c r="Y108" s="2">
        <f t="shared" si="54"/>
        <v>2.2908426116838654</v>
      </c>
      <c r="Z108" s="2">
        <f t="shared" si="55"/>
        <v>8.834367945017199</v>
      </c>
      <c r="AA108" s="3">
        <f t="shared" si="56"/>
        <v>3.6451104565537564</v>
      </c>
      <c r="AB108" s="1">
        <f t="shared" si="57"/>
        <v>0.15185420698313035</v>
      </c>
      <c r="AC108" s="2">
        <f t="shared" si="58"/>
        <v>52.939208671359715</v>
      </c>
      <c r="AD108" s="2">
        <f t="shared" si="59"/>
        <v>-6.032624054982798</v>
      </c>
      <c r="AE108" s="1">
        <f t="shared" si="60"/>
        <v>0.3219178082191781</v>
      </c>
      <c r="AF108" s="1">
        <f t="shared" si="61"/>
        <v>0.002717391304347826</v>
      </c>
      <c r="AG108" s="1">
        <f t="shared" si="62"/>
        <v>0.6296296296296297</v>
      </c>
      <c r="AH108" s="1">
        <f t="shared" si="63"/>
        <v>0.136986301369863</v>
      </c>
    </row>
    <row r="109" spans="1:34" ht="12.75">
      <c r="A109" t="s">
        <v>137</v>
      </c>
      <c r="B109">
        <v>30</v>
      </c>
      <c r="C109" t="s">
        <v>10</v>
      </c>
      <c r="D109">
        <v>0.99</v>
      </c>
      <c r="E109" t="s">
        <v>2</v>
      </c>
      <c r="F109">
        <v>0.93</v>
      </c>
      <c r="G109">
        <v>135</v>
      </c>
      <c r="H109">
        <v>426</v>
      </c>
      <c r="I109">
        <v>112</v>
      </c>
      <c r="J109">
        <v>20</v>
      </c>
      <c r="K109">
        <v>5</v>
      </c>
      <c r="L109">
        <v>2</v>
      </c>
      <c r="M109">
        <v>48</v>
      </c>
      <c r="N109">
        <v>30</v>
      </c>
      <c r="O109">
        <v>38</v>
      </c>
      <c r="P109">
        <v>42</v>
      </c>
      <c r="Q109">
        <v>2</v>
      </c>
      <c r="R109">
        <v>1</v>
      </c>
      <c r="S109">
        <f t="shared" si="48"/>
        <v>464</v>
      </c>
      <c r="T109">
        <f t="shared" si="49"/>
        <v>315</v>
      </c>
      <c r="U109" s="1">
        <f t="shared" si="50"/>
        <v>0.26407069492664903</v>
      </c>
      <c r="V109" s="1">
        <f t="shared" si="51"/>
        <v>0.3247020744653031</v>
      </c>
      <c r="W109" s="1">
        <f t="shared" si="52"/>
        <v>0.3489505611530719</v>
      </c>
      <c r="X109" s="2">
        <f t="shared" si="53"/>
        <v>48.20242424242424</v>
      </c>
      <c r="Y109" s="2">
        <f t="shared" si="54"/>
        <v>5.278424242424248</v>
      </c>
      <c r="Z109" s="2">
        <f t="shared" si="55"/>
        <v>8.28310424242425</v>
      </c>
      <c r="AA109" s="3">
        <f t="shared" si="56"/>
        <v>3.9021010101010103</v>
      </c>
      <c r="AB109" s="1">
        <f t="shared" si="57"/>
        <v>0.17466450385972593</v>
      </c>
      <c r="AC109" s="2">
        <f t="shared" si="58"/>
        <v>47.33773048871515</v>
      </c>
      <c r="AD109" s="2">
        <f t="shared" si="59"/>
        <v>-6.481575757575756</v>
      </c>
      <c r="AE109" s="1">
        <f t="shared" si="60"/>
        <v>0.3108108108108108</v>
      </c>
      <c r="AF109" s="1">
        <f t="shared" si="61"/>
        <v>0.013089005235602094</v>
      </c>
      <c r="AG109" s="1">
        <f t="shared" si="62"/>
        <v>0.5</v>
      </c>
      <c r="AH109" s="1">
        <f t="shared" si="63"/>
        <v>0.02027027027027027</v>
      </c>
    </row>
    <row r="110" spans="1:34" ht="12.75">
      <c r="A110" t="s">
        <v>96</v>
      </c>
      <c r="B110">
        <v>25</v>
      </c>
      <c r="C110" t="s">
        <v>20</v>
      </c>
      <c r="D110">
        <v>1</v>
      </c>
      <c r="E110" t="s">
        <v>2</v>
      </c>
      <c r="F110">
        <v>0.93</v>
      </c>
      <c r="G110">
        <v>148</v>
      </c>
      <c r="H110">
        <v>518</v>
      </c>
      <c r="I110">
        <v>131</v>
      </c>
      <c r="J110">
        <v>25</v>
      </c>
      <c r="K110">
        <v>0</v>
      </c>
      <c r="L110">
        <v>14</v>
      </c>
      <c r="M110">
        <v>54</v>
      </c>
      <c r="N110">
        <v>65</v>
      </c>
      <c r="O110">
        <v>32</v>
      </c>
      <c r="P110">
        <v>98</v>
      </c>
      <c r="Q110">
        <v>6</v>
      </c>
      <c r="R110">
        <v>4</v>
      </c>
      <c r="S110">
        <f t="shared" si="48"/>
        <v>550</v>
      </c>
      <c r="T110">
        <f t="shared" si="49"/>
        <v>391</v>
      </c>
      <c r="U110" s="1">
        <f t="shared" si="50"/>
        <v>0.2528957528957529</v>
      </c>
      <c r="V110" s="1">
        <f t="shared" si="51"/>
        <v>0.2963636363636364</v>
      </c>
      <c r="W110" s="1">
        <f t="shared" si="52"/>
        <v>0.38223938223938225</v>
      </c>
      <c r="X110" s="2">
        <f t="shared" si="53"/>
        <v>57.8312</v>
      </c>
      <c r="Y110" s="2">
        <f t="shared" si="54"/>
        <v>4.550933333333343</v>
      </c>
      <c r="Z110" s="2">
        <f t="shared" si="55"/>
        <v>8.28055200000001</v>
      </c>
      <c r="AA110" s="3">
        <f t="shared" si="56"/>
        <v>3.7716000000000003</v>
      </c>
      <c r="AB110" s="1">
        <f t="shared" si="57"/>
        <v>0.19111969111969118</v>
      </c>
      <c r="AC110" s="2">
        <f t="shared" si="58"/>
        <v>39.68048890100671</v>
      </c>
      <c r="AD110" s="2">
        <f t="shared" si="59"/>
        <v>-10.046399999999998</v>
      </c>
      <c r="AE110" s="1">
        <f t="shared" si="60"/>
        <v>0.2684563758389262</v>
      </c>
      <c r="AF110" s="1">
        <f t="shared" si="61"/>
        <v>0</v>
      </c>
      <c r="AG110" s="1">
        <f t="shared" si="62"/>
        <v>0.5294117647058824</v>
      </c>
      <c r="AH110" s="1">
        <f t="shared" si="63"/>
        <v>0.06711409395973154</v>
      </c>
    </row>
    <row r="111" spans="1:34" ht="12.75">
      <c r="A111" t="s">
        <v>81</v>
      </c>
      <c r="B111">
        <v>32</v>
      </c>
      <c r="C111" t="s">
        <v>7</v>
      </c>
      <c r="D111">
        <v>1.01</v>
      </c>
      <c r="E111" t="s">
        <v>154</v>
      </c>
      <c r="F111">
        <v>1.12</v>
      </c>
      <c r="G111">
        <v>135</v>
      </c>
      <c r="H111">
        <v>501</v>
      </c>
      <c r="I111">
        <v>132</v>
      </c>
      <c r="J111">
        <v>25</v>
      </c>
      <c r="K111">
        <v>2</v>
      </c>
      <c r="L111">
        <v>17</v>
      </c>
      <c r="M111">
        <v>58</v>
      </c>
      <c r="N111">
        <v>72</v>
      </c>
      <c r="O111">
        <v>29</v>
      </c>
      <c r="P111">
        <v>121</v>
      </c>
      <c r="Q111">
        <v>12</v>
      </c>
      <c r="R111">
        <v>2</v>
      </c>
      <c r="S111">
        <f t="shared" si="48"/>
        <v>530</v>
      </c>
      <c r="T111">
        <f t="shared" si="49"/>
        <v>371</v>
      </c>
      <c r="U111" s="1">
        <f t="shared" si="50"/>
        <v>0.26232727240697035</v>
      </c>
      <c r="V111" s="1">
        <f t="shared" si="51"/>
        <v>0.3024525460208495</v>
      </c>
      <c r="W111" s="1">
        <f t="shared" si="52"/>
        <v>0.42131349810816443</v>
      </c>
      <c r="X111" s="2">
        <f t="shared" si="53"/>
        <v>64.62316831683168</v>
      </c>
      <c r="Y111" s="2">
        <f t="shared" si="54"/>
        <v>14.06823498349836</v>
      </c>
      <c r="Z111" s="2">
        <f t="shared" si="55"/>
        <v>8.001642983498355</v>
      </c>
      <c r="AA111" s="3">
        <f t="shared" si="56"/>
        <v>4.441754156547731</v>
      </c>
      <c r="AB111" s="1">
        <f t="shared" si="57"/>
        <v>0.21650958613349874</v>
      </c>
      <c r="AC111" s="2">
        <f t="shared" si="58"/>
        <v>52.726885027876165</v>
      </c>
      <c r="AD111" s="2">
        <f t="shared" si="59"/>
        <v>-12.940565016501642</v>
      </c>
      <c r="AE111" s="1">
        <f t="shared" si="60"/>
        <v>0.2847222222222222</v>
      </c>
      <c r="AF111" s="1">
        <f t="shared" si="61"/>
        <v>0.005509641873278237</v>
      </c>
      <c r="AG111" s="1">
        <f t="shared" si="62"/>
        <v>0.7142857142857143</v>
      </c>
      <c r="AH111" s="1">
        <f t="shared" si="63"/>
        <v>0.09722222222222222</v>
      </c>
    </row>
    <row r="112" spans="1:34" ht="12.75">
      <c r="A112" t="s">
        <v>145</v>
      </c>
      <c r="B112">
        <v>30</v>
      </c>
      <c r="C112" t="s">
        <v>17</v>
      </c>
      <c r="D112">
        <v>0.97</v>
      </c>
      <c r="E112" t="s">
        <v>4</v>
      </c>
      <c r="F112">
        <v>0.89</v>
      </c>
      <c r="G112">
        <v>124</v>
      </c>
      <c r="H112">
        <v>410</v>
      </c>
      <c r="I112">
        <v>105</v>
      </c>
      <c r="J112">
        <v>18</v>
      </c>
      <c r="K112">
        <v>0</v>
      </c>
      <c r="L112">
        <v>4</v>
      </c>
      <c r="M112">
        <v>30</v>
      </c>
      <c r="N112">
        <v>55</v>
      </c>
      <c r="O112">
        <v>38</v>
      </c>
      <c r="P112">
        <v>67</v>
      </c>
      <c r="Q112">
        <v>2</v>
      </c>
      <c r="R112">
        <v>2</v>
      </c>
      <c r="S112">
        <f t="shared" si="48"/>
        <v>448</v>
      </c>
      <c r="T112">
        <f t="shared" si="49"/>
        <v>307</v>
      </c>
      <c r="U112" s="1">
        <f t="shared" si="50"/>
        <v>0.2595370851253601</v>
      </c>
      <c r="V112" s="1">
        <f t="shared" si="51"/>
        <v>0.3234834035055243</v>
      </c>
      <c r="W112" s="1">
        <f t="shared" si="52"/>
        <v>0.33369053801832016</v>
      </c>
      <c r="X112" s="2">
        <f t="shared" si="53"/>
        <v>44.28329896907217</v>
      </c>
      <c r="Y112" s="2">
        <f t="shared" si="54"/>
        <v>2.449432302405503</v>
      </c>
      <c r="Z112" s="2">
        <f t="shared" si="55"/>
        <v>7.051157635738837</v>
      </c>
      <c r="AA112" s="3">
        <f t="shared" si="56"/>
        <v>3.6782544746297727</v>
      </c>
      <c r="AB112" s="1">
        <f t="shared" si="57"/>
        <v>0.16867636439508216</v>
      </c>
      <c r="AC112" s="2">
        <f t="shared" si="58"/>
        <v>29.270909922334862</v>
      </c>
      <c r="AD112" s="2">
        <f t="shared" si="59"/>
        <v>-6.7196343642611644</v>
      </c>
      <c r="AE112" s="1">
        <f t="shared" si="60"/>
        <v>0.18705035971223022</v>
      </c>
      <c r="AF112" s="1">
        <f t="shared" si="61"/>
        <v>0</v>
      </c>
      <c r="AG112" s="1">
        <f t="shared" si="62"/>
        <v>0.45454545454545453</v>
      </c>
      <c r="AH112" s="1">
        <f t="shared" si="63"/>
        <v>0.02877697841726619</v>
      </c>
    </row>
    <row r="113" spans="1:34" ht="12.75">
      <c r="A113" t="s">
        <v>34</v>
      </c>
      <c r="B113">
        <v>26</v>
      </c>
      <c r="C113" t="s">
        <v>8</v>
      </c>
      <c r="D113">
        <v>0.99</v>
      </c>
      <c r="E113" t="s">
        <v>154</v>
      </c>
      <c r="F113">
        <v>1.12</v>
      </c>
      <c r="G113">
        <v>131</v>
      </c>
      <c r="H113">
        <v>315</v>
      </c>
      <c r="I113">
        <v>76</v>
      </c>
      <c r="J113">
        <v>16</v>
      </c>
      <c r="K113">
        <v>3</v>
      </c>
      <c r="L113">
        <v>7</v>
      </c>
      <c r="M113">
        <v>46</v>
      </c>
      <c r="N113">
        <v>28</v>
      </c>
      <c r="O113">
        <v>50</v>
      </c>
      <c r="P113">
        <v>91</v>
      </c>
      <c r="Q113">
        <v>1</v>
      </c>
      <c r="R113">
        <v>2</v>
      </c>
      <c r="S113">
        <f t="shared" si="48"/>
        <v>365</v>
      </c>
      <c r="T113">
        <f t="shared" si="49"/>
        <v>241</v>
      </c>
      <c r="U113" s="1">
        <f t="shared" si="50"/>
        <v>0.24233426357554388</v>
      </c>
      <c r="V113" s="1">
        <f t="shared" si="51"/>
        <v>0.34672843984546997</v>
      </c>
      <c r="W113" s="1">
        <f t="shared" si="52"/>
        <v>0.37944443901960156</v>
      </c>
      <c r="X113" s="2">
        <f t="shared" si="53"/>
        <v>43.58383838383839</v>
      </c>
      <c r="Y113" s="2">
        <f t="shared" si="54"/>
        <v>10.743571717171722</v>
      </c>
      <c r="Z113" s="2">
        <f t="shared" si="55"/>
        <v>6.802739717171718</v>
      </c>
      <c r="AA113" s="3">
        <f t="shared" si="56"/>
        <v>4.611567961775431</v>
      </c>
      <c r="AB113" s="1">
        <f t="shared" si="57"/>
        <v>0.2969122893539788</v>
      </c>
      <c r="AC113" s="2">
        <f t="shared" si="58"/>
        <v>45.844273277649776</v>
      </c>
      <c r="AD113" s="2">
        <f t="shared" si="59"/>
        <v>-6.801228282828281</v>
      </c>
      <c r="AE113" s="1">
        <f t="shared" si="60"/>
        <v>0.3277310924369748</v>
      </c>
      <c r="AF113" s="1">
        <f t="shared" si="61"/>
        <v>0.013824884792626729</v>
      </c>
      <c r="AG113" s="1">
        <f t="shared" si="62"/>
        <v>0.4</v>
      </c>
      <c r="AH113" s="1">
        <f t="shared" si="63"/>
        <v>0.025210084033613446</v>
      </c>
    </row>
    <row r="114" spans="1:34" ht="12.75">
      <c r="A114" t="s">
        <v>113</v>
      </c>
      <c r="B114">
        <v>29</v>
      </c>
      <c r="C114" t="s">
        <v>19</v>
      </c>
      <c r="D114">
        <v>1.03</v>
      </c>
      <c r="E114" t="s">
        <v>153</v>
      </c>
      <c r="F114">
        <v>1.02</v>
      </c>
      <c r="G114">
        <v>109</v>
      </c>
      <c r="H114">
        <v>405</v>
      </c>
      <c r="I114">
        <v>106</v>
      </c>
      <c r="J114">
        <v>24</v>
      </c>
      <c r="K114">
        <v>3</v>
      </c>
      <c r="L114">
        <v>12</v>
      </c>
      <c r="M114">
        <v>59</v>
      </c>
      <c r="N114">
        <v>47</v>
      </c>
      <c r="O114">
        <v>18</v>
      </c>
      <c r="P114">
        <v>76</v>
      </c>
      <c r="Q114">
        <v>10</v>
      </c>
      <c r="R114">
        <v>4</v>
      </c>
      <c r="S114">
        <f t="shared" si="48"/>
        <v>423</v>
      </c>
      <c r="T114">
        <f t="shared" si="49"/>
        <v>303</v>
      </c>
      <c r="U114" s="1">
        <f t="shared" si="50"/>
        <v>0.25836170245374</v>
      </c>
      <c r="V114" s="1">
        <f t="shared" si="51"/>
        <v>0.2893734041934703</v>
      </c>
      <c r="W114" s="1">
        <f t="shared" si="52"/>
        <v>0.4192284228494649</v>
      </c>
      <c r="X114" s="2">
        <f t="shared" si="53"/>
        <v>48.86271844660194</v>
      </c>
      <c r="Y114" s="2">
        <f t="shared" si="54"/>
        <v>7.573918446601944</v>
      </c>
      <c r="Z114" s="2">
        <f t="shared" si="55"/>
        <v>6.7481424466019435</v>
      </c>
      <c r="AA114" s="3">
        <f t="shared" si="56"/>
        <v>4.112208978179371</v>
      </c>
      <c r="AB114" s="1">
        <f t="shared" si="57"/>
        <v>0.20450666002468482</v>
      </c>
      <c r="AC114" s="2">
        <f t="shared" si="58"/>
        <v>62.85677975927595</v>
      </c>
      <c r="AD114" s="2">
        <f t="shared" si="59"/>
        <v>-8.82848155339806</v>
      </c>
      <c r="AE114" s="1">
        <f t="shared" si="60"/>
        <v>0.41964285714285715</v>
      </c>
      <c r="AF114" s="1">
        <f t="shared" si="61"/>
        <v>0.00946372239747634</v>
      </c>
      <c r="AG114" s="1">
        <f t="shared" si="62"/>
        <v>0.6190476190476191</v>
      </c>
      <c r="AH114" s="1">
        <f t="shared" si="63"/>
        <v>0.125</v>
      </c>
    </row>
    <row r="115" spans="1:34" ht="12.75">
      <c r="A115" t="s">
        <v>32</v>
      </c>
      <c r="B115">
        <v>22</v>
      </c>
      <c r="C115" t="s">
        <v>8</v>
      </c>
      <c r="D115">
        <v>0.99</v>
      </c>
      <c r="E115" t="s">
        <v>152</v>
      </c>
      <c r="F115">
        <v>1.12</v>
      </c>
      <c r="G115">
        <v>162</v>
      </c>
      <c r="H115">
        <v>651</v>
      </c>
      <c r="I115">
        <v>169</v>
      </c>
      <c r="J115">
        <v>24</v>
      </c>
      <c r="K115">
        <v>6</v>
      </c>
      <c r="L115">
        <v>29</v>
      </c>
      <c r="M115">
        <v>83</v>
      </c>
      <c r="N115">
        <v>103</v>
      </c>
      <c r="O115">
        <v>23</v>
      </c>
      <c r="P115">
        <v>132</v>
      </c>
      <c r="Q115">
        <v>1</v>
      </c>
      <c r="R115">
        <v>6</v>
      </c>
      <c r="S115">
        <f t="shared" si="48"/>
        <v>674</v>
      </c>
      <c r="T115">
        <f t="shared" si="49"/>
        <v>488</v>
      </c>
      <c r="U115" s="1">
        <f t="shared" si="50"/>
        <v>0.26074590753989974</v>
      </c>
      <c r="V115" s="1">
        <f t="shared" si="51"/>
        <v>0.2861232285852119</v>
      </c>
      <c r="W115" s="1">
        <f t="shared" si="52"/>
        <v>0.4505195562227853</v>
      </c>
      <c r="X115" s="2">
        <f t="shared" si="53"/>
        <v>81.1830303030303</v>
      </c>
      <c r="Y115" s="2">
        <f t="shared" si="54"/>
        <v>14.684896969696979</v>
      </c>
      <c r="Z115" s="2">
        <f t="shared" si="55"/>
        <v>6.705120969696971</v>
      </c>
      <c r="AA115" s="3">
        <f t="shared" si="56"/>
        <v>4.242146050670641</v>
      </c>
      <c r="AB115" s="1">
        <f t="shared" si="57"/>
        <v>0.22532225043248222</v>
      </c>
      <c r="AC115" s="2">
        <f t="shared" si="58"/>
        <v>42.22444382293101</v>
      </c>
      <c r="AD115" s="2">
        <f t="shared" si="59"/>
        <v>-20.841503030303027</v>
      </c>
      <c r="AE115" s="1">
        <f t="shared" si="60"/>
        <v>0.3312883435582822</v>
      </c>
      <c r="AF115" s="1">
        <f t="shared" si="61"/>
        <v>0.012244897959183673</v>
      </c>
      <c r="AG115" s="1">
        <f t="shared" si="62"/>
        <v>0.2857142857142857</v>
      </c>
      <c r="AH115" s="1">
        <f t="shared" si="63"/>
        <v>0.04294478527607362</v>
      </c>
    </row>
    <row r="116" spans="1:34" ht="12.75">
      <c r="A116" t="s">
        <v>133</v>
      </c>
      <c r="B116">
        <v>32</v>
      </c>
      <c r="C116" t="s">
        <v>14</v>
      </c>
      <c r="D116">
        <v>0.99</v>
      </c>
      <c r="E116" t="s">
        <v>152</v>
      </c>
      <c r="F116">
        <v>1.12</v>
      </c>
      <c r="G116">
        <v>149</v>
      </c>
      <c r="H116">
        <v>573</v>
      </c>
      <c r="I116">
        <v>150</v>
      </c>
      <c r="J116">
        <v>34</v>
      </c>
      <c r="K116">
        <v>5</v>
      </c>
      <c r="L116">
        <v>11</v>
      </c>
      <c r="M116">
        <v>82</v>
      </c>
      <c r="N116">
        <v>56</v>
      </c>
      <c r="O116">
        <v>48</v>
      </c>
      <c r="P116">
        <v>63</v>
      </c>
      <c r="Q116">
        <v>10</v>
      </c>
      <c r="R116">
        <v>8</v>
      </c>
      <c r="S116">
        <f t="shared" si="48"/>
        <v>621</v>
      </c>
      <c r="T116">
        <f t="shared" si="49"/>
        <v>431</v>
      </c>
      <c r="U116" s="1">
        <f t="shared" si="50"/>
        <v>0.26293501317958223</v>
      </c>
      <c r="V116" s="1">
        <f t="shared" si="51"/>
        <v>0.3202472247480013</v>
      </c>
      <c r="W116" s="1">
        <f t="shared" si="52"/>
        <v>0.3979083199451011</v>
      </c>
      <c r="X116" s="2">
        <f t="shared" si="53"/>
        <v>72.23858585858588</v>
      </c>
      <c r="Y116" s="2">
        <f t="shared" si="54"/>
        <v>13.507652525252551</v>
      </c>
      <c r="Z116" s="2">
        <f t="shared" si="55"/>
        <v>6.459940525252544</v>
      </c>
      <c r="AA116" s="3">
        <f t="shared" si="56"/>
        <v>4.273976657526543</v>
      </c>
      <c r="AB116" s="1">
        <f t="shared" si="57"/>
        <v>0.2192866242759509</v>
      </c>
      <c r="AC116" s="2">
        <f t="shared" si="58"/>
        <v>55.35605323761159</v>
      </c>
      <c r="AD116" s="2">
        <f t="shared" si="59"/>
        <v>-17.86914747474745</v>
      </c>
      <c r="AE116" s="1">
        <f t="shared" si="60"/>
        <v>0.37967914438502676</v>
      </c>
      <c r="AF116" s="1">
        <f t="shared" si="61"/>
        <v>0.01002004008016032</v>
      </c>
      <c r="AG116" s="1">
        <f t="shared" si="62"/>
        <v>0.52</v>
      </c>
      <c r="AH116" s="1">
        <f t="shared" si="63"/>
        <v>0.0962566844919786</v>
      </c>
    </row>
    <row r="117" spans="1:34" ht="12.75">
      <c r="A117" t="s">
        <v>100</v>
      </c>
      <c r="B117">
        <v>34</v>
      </c>
      <c r="C117" t="s">
        <v>16</v>
      </c>
      <c r="D117">
        <v>0.97</v>
      </c>
      <c r="E117" t="s">
        <v>154</v>
      </c>
      <c r="F117">
        <v>1.12</v>
      </c>
      <c r="G117">
        <v>97</v>
      </c>
      <c r="H117">
        <v>332</v>
      </c>
      <c r="I117">
        <v>81</v>
      </c>
      <c r="J117">
        <v>19</v>
      </c>
      <c r="K117">
        <v>1</v>
      </c>
      <c r="L117">
        <v>11</v>
      </c>
      <c r="M117">
        <v>45</v>
      </c>
      <c r="N117">
        <v>44</v>
      </c>
      <c r="O117">
        <v>29</v>
      </c>
      <c r="P117">
        <v>58</v>
      </c>
      <c r="Q117">
        <v>6</v>
      </c>
      <c r="R117">
        <v>0</v>
      </c>
      <c r="S117">
        <f t="shared" si="48"/>
        <v>361</v>
      </c>
      <c r="T117">
        <f t="shared" si="49"/>
        <v>251</v>
      </c>
      <c r="U117" s="1">
        <f t="shared" si="50"/>
        <v>0.24725262756779143</v>
      </c>
      <c r="V117" s="1">
        <f t="shared" si="51"/>
        <v>0.3088015443649582</v>
      </c>
      <c r="W117" s="1">
        <f t="shared" si="52"/>
        <v>0.4120877126129857</v>
      </c>
      <c r="X117" s="2">
        <f t="shared" si="53"/>
        <v>44.283298969072156</v>
      </c>
      <c r="Y117" s="2">
        <f t="shared" si="54"/>
        <v>10.080365635738826</v>
      </c>
      <c r="Z117" s="2">
        <f t="shared" si="55"/>
        <v>5.976013635738821</v>
      </c>
      <c r="AA117" s="3">
        <f t="shared" si="56"/>
        <v>4.498900891280239</v>
      </c>
      <c r="AB117" s="1">
        <f t="shared" si="57"/>
        <v>0.25388174927799906</v>
      </c>
      <c r="AC117" s="2">
        <f t="shared" si="58"/>
        <v>52.3955889389397</v>
      </c>
      <c r="AD117" s="2">
        <f t="shared" si="59"/>
        <v>-8.192434364261178</v>
      </c>
      <c r="AE117" s="1">
        <f t="shared" si="60"/>
        <v>0.3434343434343434</v>
      </c>
      <c r="AF117" s="1">
        <f t="shared" si="61"/>
        <v>0.0038022813688212928</v>
      </c>
      <c r="AG117" s="1">
        <f t="shared" si="62"/>
        <v>0.6923076923076923</v>
      </c>
      <c r="AH117" s="1">
        <f t="shared" si="63"/>
        <v>0.06060606060606061</v>
      </c>
    </row>
    <row r="118" spans="1:34" ht="12.75">
      <c r="A118" t="s">
        <v>81</v>
      </c>
      <c r="B118">
        <v>30</v>
      </c>
      <c r="C118" t="s">
        <v>20</v>
      </c>
      <c r="D118">
        <v>1</v>
      </c>
      <c r="E118" t="s">
        <v>0</v>
      </c>
      <c r="F118">
        <v>1.19</v>
      </c>
      <c r="G118">
        <v>125</v>
      </c>
      <c r="H118">
        <v>359</v>
      </c>
      <c r="I118">
        <v>90</v>
      </c>
      <c r="J118">
        <v>15</v>
      </c>
      <c r="K118">
        <v>2</v>
      </c>
      <c r="L118">
        <v>17</v>
      </c>
      <c r="M118">
        <v>53</v>
      </c>
      <c r="N118">
        <v>49</v>
      </c>
      <c r="O118">
        <v>28</v>
      </c>
      <c r="P118">
        <v>122</v>
      </c>
      <c r="Q118">
        <v>1</v>
      </c>
      <c r="R118">
        <v>0</v>
      </c>
      <c r="S118">
        <f t="shared" si="48"/>
        <v>387</v>
      </c>
      <c r="T118">
        <f t="shared" si="49"/>
        <v>269</v>
      </c>
      <c r="U118" s="1">
        <f t="shared" si="50"/>
        <v>0.25069637883008355</v>
      </c>
      <c r="V118" s="1">
        <f t="shared" si="51"/>
        <v>0.3049095607235142</v>
      </c>
      <c r="W118" s="1">
        <f t="shared" si="52"/>
        <v>0.4456824512534819</v>
      </c>
      <c r="X118" s="2">
        <f t="shared" si="53"/>
        <v>49.266</v>
      </c>
      <c r="Y118" s="2">
        <f t="shared" si="54"/>
        <v>12.610266666666673</v>
      </c>
      <c r="Z118" s="2">
        <f t="shared" si="55"/>
        <v>5.64567733333334</v>
      </c>
      <c r="AA118" s="3">
        <f t="shared" si="56"/>
        <v>4.670197026022305</v>
      </c>
      <c r="AB118" s="1">
        <f t="shared" si="57"/>
        <v>0.27298050139275765</v>
      </c>
      <c r="AC118" s="2">
        <f t="shared" si="58"/>
        <v>47.01302003037804</v>
      </c>
      <c r="AD118" s="2">
        <f t="shared" si="59"/>
        <v>-10.48786666666666</v>
      </c>
      <c r="AE118" s="1">
        <f t="shared" si="60"/>
        <v>0.3564356435643564</v>
      </c>
      <c r="AF118" s="1">
        <f t="shared" si="61"/>
        <v>0.00909090909090909</v>
      </c>
      <c r="AG118" s="1">
        <f t="shared" si="62"/>
        <v>0.5</v>
      </c>
      <c r="AH118" s="1">
        <f t="shared" si="63"/>
        <v>0.009900990099009901</v>
      </c>
    </row>
    <row r="119" spans="1:34" ht="12.75">
      <c r="A119" t="s">
        <v>25</v>
      </c>
      <c r="B119">
        <v>36</v>
      </c>
      <c r="C119" t="s">
        <v>12</v>
      </c>
      <c r="D119">
        <v>1.06</v>
      </c>
      <c r="E119" t="s">
        <v>1</v>
      </c>
      <c r="F119">
        <v>0.86</v>
      </c>
      <c r="G119">
        <v>105</v>
      </c>
      <c r="H119">
        <v>372</v>
      </c>
      <c r="I119">
        <v>95</v>
      </c>
      <c r="J119">
        <v>14</v>
      </c>
      <c r="K119">
        <v>4</v>
      </c>
      <c r="L119">
        <v>4</v>
      </c>
      <c r="M119">
        <v>56</v>
      </c>
      <c r="N119">
        <v>30</v>
      </c>
      <c r="O119">
        <v>31</v>
      </c>
      <c r="P119">
        <v>47</v>
      </c>
      <c r="Q119">
        <v>15</v>
      </c>
      <c r="R119">
        <v>8</v>
      </c>
      <c r="S119">
        <f t="shared" si="48"/>
        <v>403</v>
      </c>
      <c r="T119">
        <f t="shared" si="49"/>
        <v>285</v>
      </c>
      <c r="U119" s="1">
        <f t="shared" si="50"/>
        <v>0.24894115283843185</v>
      </c>
      <c r="V119" s="1">
        <f t="shared" si="51"/>
        <v>0.3047765369163635</v>
      </c>
      <c r="W119" s="1">
        <f t="shared" si="52"/>
        <v>0.3380358812227128</v>
      </c>
      <c r="X119" s="2">
        <f t="shared" si="53"/>
        <v>38.5488679245283</v>
      </c>
      <c r="Y119" s="2">
        <f t="shared" si="54"/>
        <v>-0.2871320754716913</v>
      </c>
      <c r="Z119" s="2">
        <f t="shared" si="55"/>
        <v>5.149907924528309</v>
      </c>
      <c r="AA119" s="3">
        <f t="shared" si="56"/>
        <v>3.4491092353525326</v>
      </c>
      <c r="AB119" s="1">
        <f t="shared" si="57"/>
        <v>0.16940758754797486</v>
      </c>
      <c r="AC119" s="2">
        <f t="shared" si="58"/>
        <v>68.69925595047495</v>
      </c>
      <c r="AD119" s="2">
        <f t="shared" si="59"/>
        <v>-7.203132075471689</v>
      </c>
      <c r="AE119" s="1">
        <f t="shared" si="60"/>
        <v>0.4262295081967213</v>
      </c>
      <c r="AF119" s="1">
        <f t="shared" si="61"/>
        <v>0.012461059190031152</v>
      </c>
      <c r="AG119" s="1">
        <f t="shared" si="62"/>
        <v>0.6</v>
      </c>
      <c r="AH119" s="1">
        <f t="shared" si="63"/>
        <v>0.1885245901639344</v>
      </c>
    </row>
    <row r="120" spans="1:34" ht="12.75">
      <c r="A120" t="s">
        <v>80</v>
      </c>
      <c r="B120">
        <v>25</v>
      </c>
      <c r="C120" t="s">
        <v>7</v>
      </c>
      <c r="D120">
        <v>1.01</v>
      </c>
      <c r="E120" t="s">
        <v>153</v>
      </c>
      <c r="F120">
        <v>1.02</v>
      </c>
      <c r="G120">
        <v>149</v>
      </c>
      <c r="H120">
        <v>529</v>
      </c>
      <c r="I120">
        <v>147</v>
      </c>
      <c r="J120">
        <v>19</v>
      </c>
      <c r="K120">
        <v>5</v>
      </c>
      <c r="L120">
        <v>1</v>
      </c>
      <c r="M120">
        <v>83</v>
      </c>
      <c r="N120">
        <v>30</v>
      </c>
      <c r="O120">
        <v>34</v>
      </c>
      <c r="P120">
        <v>88</v>
      </c>
      <c r="Q120">
        <v>33</v>
      </c>
      <c r="R120">
        <v>9</v>
      </c>
      <c r="S120">
        <f t="shared" si="48"/>
        <v>563</v>
      </c>
      <c r="T120">
        <f t="shared" si="49"/>
        <v>391</v>
      </c>
      <c r="U120" s="1">
        <f t="shared" si="50"/>
        <v>0.2766743517064235</v>
      </c>
      <c r="V120" s="1">
        <f t="shared" si="51"/>
        <v>0.3200939150268647</v>
      </c>
      <c r="W120" s="1">
        <f t="shared" si="52"/>
        <v>0.3369027820098627</v>
      </c>
      <c r="X120" s="2">
        <f t="shared" si="53"/>
        <v>59.29900990099011</v>
      </c>
      <c r="Y120" s="2">
        <f t="shared" si="54"/>
        <v>6.018743234323442</v>
      </c>
      <c r="Z120" s="2">
        <f t="shared" si="55"/>
        <v>4.953137900990109</v>
      </c>
      <c r="AA120" s="3">
        <f t="shared" si="56"/>
        <v>3.8673267326732677</v>
      </c>
      <c r="AB120" s="1">
        <f t="shared" si="57"/>
        <v>0.12408954918452224</v>
      </c>
      <c r="AC120" s="2">
        <f t="shared" si="58"/>
        <v>77.37096424010514</v>
      </c>
      <c r="AD120" s="2">
        <f t="shared" si="59"/>
        <v>-15.147390099009895</v>
      </c>
      <c r="AE120" s="1">
        <f t="shared" si="60"/>
        <v>0.45555555555555555</v>
      </c>
      <c r="AF120" s="1">
        <f t="shared" si="61"/>
        <v>0.011363636363636364</v>
      </c>
      <c r="AG120" s="1">
        <f t="shared" si="62"/>
        <v>0.7346938775510204</v>
      </c>
      <c r="AH120" s="1">
        <f t="shared" si="63"/>
        <v>0.23333333333333334</v>
      </c>
    </row>
    <row r="121" spans="1:34" ht="12.75">
      <c r="A121" t="s">
        <v>77</v>
      </c>
      <c r="B121">
        <v>29</v>
      </c>
      <c r="C121" t="s">
        <v>7</v>
      </c>
      <c r="D121">
        <v>1.01</v>
      </c>
      <c r="E121" t="s">
        <v>1</v>
      </c>
      <c r="F121">
        <v>0.86</v>
      </c>
      <c r="G121">
        <v>150</v>
      </c>
      <c r="H121">
        <v>514</v>
      </c>
      <c r="I121">
        <v>123</v>
      </c>
      <c r="J121">
        <v>28</v>
      </c>
      <c r="K121">
        <v>6</v>
      </c>
      <c r="L121">
        <v>6</v>
      </c>
      <c r="M121">
        <v>52</v>
      </c>
      <c r="N121">
        <v>59</v>
      </c>
      <c r="O121">
        <v>34</v>
      </c>
      <c r="P121">
        <v>71</v>
      </c>
      <c r="Q121">
        <v>9</v>
      </c>
      <c r="R121">
        <v>6</v>
      </c>
      <c r="S121">
        <f t="shared" si="48"/>
        <v>548</v>
      </c>
      <c r="T121">
        <f t="shared" si="49"/>
        <v>397</v>
      </c>
      <c r="U121" s="1">
        <f t="shared" si="50"/>
        <v>0.23825895394904392</v>
      </c>
      <c r="V121" s="1">
        <f t="shared" si="51"/>
        <v>0.28525044605334915</v>
      </c>
      <c r="W121" s="1">
        <f t="shared" si="52"/>
        <v>0.35060870459168253</v>
      </c>
      <c r="X121" s="2">
        <f t="shared" si="53"/>
        <v>50.85049504950495</v>
      </c>
      <c r="Y121" s="2">
        <f t="shared" si="54"/>
        <v>-3.2473716171617104</v>
      </c>
      <c r="Z121" s="2">
        <f t="shared" si="55"/>
        <v>4.326329716171624</v>
      </c>
      <c r="AA121" s="3">
        <f t="shared" si="56"/>
        <v>3.2662156769833155</v>
      </c>
      <c r="AB121" s="1">
        <f t="shared" si="57"/>
        <v>0.17809514613792937</v>
      </c>
      <c r="AC121" s="2">
        <f t="shared" si="58"/>
        <v>53.94161816783643</v>
      </c>
      <c r="AD121" s="2">
        <f t="shared" si="59"/>
        <v>-12.881238283828374</v>
      </c>
      <c r="AE121" s="1">
        <f t="shared" si="60"/>
        <v>0.304635761589404</v>
      </c>
      <c r="AF121" s="1">
        <f t="shared" si="61"/>
        <v>0.013729977116704805</v>
      </c>
      <c r="AG121" s="1">
        <f t="shared" si="62"/>
        <v>0.5454545454545454</v>
      </c>
      <c r="AH121" s="1">
        <f t="shared" si="63"/>
        <v>0.09933774834437085</v>
      </c>
    </row>
    <row r="122" spans="1:34" ht="12.75">
      <c r="A122" t="s">
        <v>64</v>
      </c>
      <c r="B122">
        <v>27</v>
      </c>
      <c r="C122" t="s">
        <v>22</v>
      </c>
      <c r="D122">
        <v>1.12</v>
      </c>
      <c r="E122" t="s">
        <v>153</v>
      </c>
      <c r="F122">
        <v>1.02</v>
      </c>
      <c r="G122">
        <v>126</v>
      </c>
      <c r="H122">
        <v>386</v>
      </c>
      <c r="I122">
        <v>103</v>
      </c>
      <c r="J122">
        <v>26</v>
      </c>
      <c r="K122">
        <v>10</v>
      </c>
      <c r="L122">
        <v>2</v>
      </c>
      <c r="M122">
        <v>47</v>
      </c>
      <c r="N122">
        <v>30</v>
      </c>
      <c r="O122">
        <v>32</v>
      </c>
      <c r="P122">
        <v>100</v>
      </c>
      <c r="Q122">
        <v>10</v>
      </c>
      <c r="R122">
        <v>6</v>
      </c>
      <c r="S122">
        <f t="shared" si="48"/>
        <v>418</v>
      </c>
      <c r="T122">
        <f t="shared" si="49"/>
        <v>289</v>
      </c>
      <c r="U122" s="1">
        <f t="shared" si="50"/>
        <v>0.2539173787476969</v>
      </c>
      <c r="V122" s="1">
        <f t="shared" si="51"/>
        <v>0.3073264878186112</v>
      </c>
      <c r="W122" s="1">
        <f t="shared" si="52"/>
        <v>0.3821086767562429</v>
      </c>
      <c r="X122" s="2">
        <f t="shared" si="53"/>
        <v>44.4475</v>
      </c>
      <c r="Y122" s="2">
        <f t="shared" si="54"/>
        <v>5.0664333333333325</v>
      </c>
      <c r="Z122" s="2">
        <f t="shared" si="55"/>
        <v>4.278811999999999</v>
      </c>
      <c r="AA122" s="3">
        <f t="shared" si="56"/>
        <v>3.9218382352941172</v>
      </c>
      <c r="AB122" s="1">
        <f t="shared" si="57"/>
        <v>0.205297045711698</v>
      </c>
      <c r="AC122" s="2">
        <f t="shared" si="58"/>
        <v>72.67882252437393</v>
      </c>
      <c r="AD122" s="2">
        <f t="shared" si="59"/>
        <v>-10.578100000000004</v>
      </c>
      <c r="AE122" s="1">
        <f t="shared" si="60"/>
        <v>0.3383458646616541</v>
      </c>
      <c r="AF122" s="1">
        <f t="shared" si="61"/>
        <v>0.035211267605633804</v>
      </c>
      <c r="AG122" s="1">
        <f t="shared" si="62"/>
        <v>0.5652173913043478</v>
      </c>
      <c r="AH122" s="1">
        <f t="shared" si="63"/>
        <v>0.12030075187969924</v>
      </c>
    </row>
    <row r="123" spans="1:34" ht="12.75">
      <c r="A123" t="s">
        <v>67</v>
      </c>
      <c r="B123">
        <v>22</v>
      </c>
      <c r="C123" t="s">
        <v>15</v>
      </c>
      <c r="D123">
        <v>0.96</v>
      </c>
      <c r="E123" t="s">
        <v>152</v>
      </c>
      <c r="F123">
        <v>1.12</v>
      </c>
      <c r="G123">
        <v>99</v>
      </c>
      <c r="H123">
        <v>307</v>
      </c>
      <c r="I123">
        <v>77</v>
      </c>
      <c r="J123">
        <v>19</v>
      </c>
      <c r="K123">
        <v>1</v>
      </c>
      <c r="L123">
        <v>5</v>
      </c>
      <c r="M123">
        <v>37</v>
      </c>
      <c r="N123">
        <v>28</v>
      </c>
      <c r="O123">
        <v>33</v>
      </c>
      <c r="P123">
        <v>70</v>
      </c>
      <c r="Q123">
        <v>4</v>
      </c>
      <c r="R123">
        <v>1</v>
      </c>
      <c r="S123">
        <f t="shared" si="48"/>
        <v>340</v>
      </c>
      <c r="T123">
        <f t="shared" si="49"/>
        <v>231</v>
      </c>
      <c r="U123" s="1">
        <f t="shared" si="50"/>
        <v>0.255339233076301</v>
      </c>
      <c r="V123" s="1">
        <f t="shared" si="51"/>
        <v>0.32936615359001853</v>
      </c>
      <c r="W123" s="1">
        <f t="shared" si="52"/>
        <v>0.3747186147743119</v>
      </c>
      <c r="X123" s="2">
        <f t="shared" si="53"/>
        <v>39.34437500000001</v>
      </c>
      <c r="Y123" s="2">
        <f t="shared" si="54"/>
        <v>7.866775000000007</v>
      </c>
      <c r="Z123" s="2">
        <f t="shared" si="55"/>
        <v>4.089463000000003</v>
      </c>
      <c r="AA123" s="3">
        <f t="shared" si="56"/>
        <v>4.343210227272728</v>
      </c>
      <c r="AB123" s="1">
        <f t="shared" si="57"/>
        <v>0.2297628956080176</v>
      </c>
      <c r="AC123" s="2">
        <f t="shared" si="58"/>
        <v>45.608956910919545</v>
      </c>
      <c r="AD123" s="2">
        <f t="shared" si="59"/>
        <v>-8.950024999999995</v>
      </c>
      <c r="AE123" s="1">
        <f t="shared" si="60"/>
        <v>0.3047619047619048</v>
      </c>
      <c r="AF123" s="1">
        <f t="shared" si="61"/>
        <v>0.004310344827586207</v>
      </c>
      <c r="AG123" s="1">
        <f t="shared" si="62"/>
        <v>0.5833333333333334</v>
      </c>
      <c r="AH123" s="1">
        <f t="shared" si="63"/>
        <v>0.047619047619047616</v>
      </c>
    </row>
    <row r="124" spans="1:34" ht="12.75">
      <c r="A124" t="s">
        <v>119</v>
      </c>
      <c r="B124">
        <v>26</v>
      </c>
      <c r="C124" t="s">
        <v>20</v>
      </c>
      <c r="D124">
        <v>1</v>
      </c>
      <c r="E124" t="s">
        <v>153</v>
      </c>
      <c r="F124">
        <v>1.02</v>
      </c>
      <c r="G124">
        <v>84</v>
      </c>
      <c r="H124">
        <v>314</v>
      </c>
      <c r="I124">
        <v>80</v>
      </c>
      <c r="J124">
        <v>14</v>
      </c>
      <c r="K124">
        <v>3</v>
      </c>
      <c r="L124">
        <v>2</v>
      </c>
      <c r="M124">
        <v>46</v>
      </c>
      <c r="N124">
        <v>18</v>
      </c>
      <c r="O124">
        <v>19</v>
      </c>
      <c r="P124">
        <v>71</v>
      </c>
      <c r="Q124">
        <v>26</v>
      </c>
      <c r="R124">
        <v>1</v>
      </c>
      <c r="S124">
        <f t="shared" si="48"/>
        <v>333</v>
      </c>
      <c r="T124">
        <f t="shared" si="49"/>
        <v>235</v>
      </c>
      <c r="U124" s="1">
        <f t="shared" si="50"/>
        <v>0.25477707006369427</v>
      </c>
      <c r="V124" s="1">
        <f t="shared" si="51"/>
        <v>0.2972972972972973</v>
      </c>
      <c r="W124" s="1">
        <f t="shared" si="52"/>
        <v>0.3375796178343949</v>
      </c>
      <c r="X124" s="2">
        <f t="shared" si="53"/>
        <v>36.06399999999999</v>
      </c>
      <c r="Y124" s="2">
        <f t="shared" si="54"/>
        <v>4.041333333333333</v>
      </c>
      <c r="Z124" s="2">
        <f t="shared" si="55"/>
        <v>3.4008799999999995</v>
      </c>
      <c r="AA124" s="3">
        <f t="shared" si="56"/>
        <v>3.9133276595744677</v>
      </c>
      <c r="AB124" s="1">
        <f t="shared" si="57"/>
        <v>0.14331210191082805</v>
      </c>
      <c r="AC124" s="2">
        <f t="shared" si="58"/>
        <v>84.88642833880523</v>
      </c>
      <c r="AD124" s="2">
        <f t="shared" si="59"/>
        <v>-8.680000000000003</v>
      </c>
      <c r="AE124" s="1">
        <f t="shared" si="60"/>
        <v>0.4536082474226804</v>
      </c>
      <c r="AF124" s="1">
        <f t="shared" si="61"/>
        <v>0.012448132780082987</v>
      </c>
      <c r="AG124" s="1">
        <f t="shared" si="62"/>
        <v>0.8529411764705882</v>
      </c>
      <c r="AH124" s="1">
        <f t="shared" si="63"/>
        <v>0.27835051546391754</v>
      </c>
    </row>
    <row r="125" spans="1:34" ht="12.75">
      <c r="A125" t="s">
        <v>142</v>
      </c>
      <c r="B125">
        <v>37</v>
      </c>
      <c r="C125" t="s">
        <v>10</v>
      </c>
      <c r="D125">
        <v>0.99</v>
      </c>
      <c r="E125" t="s">
        <v>154</v>
      </c>
      <c r="F125">
        <v>1.12</v>
      </c>
      <c r="G125">
        <v>134</v>
      </c>
      <c r="H125">
        <v>316</v>
      </c>
      <c r="I125">
        <v>84</v>
      </c>
      <c r="J125">
        <v>19</v>
      </c>
      <c r="K125">
        <v>1</v>
      </c>
      <c r="L125">
        <v>2</v>
      </c>
      <c r="M125">
        <v>46</v>
      </c>
      <c r="N125">
        <v>31</v>
      </c>
      <c r="O125">
        <v>32</v>
      </c>
      <c r="P125">
        <v>48</v>
      </c>
      <c r="Q125">
        <v>11</v>
      </c>
      <c r="R125">
        <v>3</v>
      </c>
      <c r="S125">
        <f t="shared" si="48"/>
        <v>348</v>
      </c>
      <c r="T125">
        <f t="shared" si="49"/>
        <v>235</v>
      </c>
      <c r="U125" s="1">
        <f t="shared" si="50"/>
        <v>0.2669955285729884</v>
      </c>
      <c r="V125" s="1">
        <f t="shared" si="51"/>
        <v>0.3348039167820014</v>
      </c>
      <c r="W125" s="1">
        <f t="shared" si="52"/>
        <v>0.35281551990002047</v>
      </c>
      <c r="X125" s="2">
        <f t="shared" si="53"/>
        <v>39.06282828282828</v>
      </c>
      <c r="Y125" s="2">
        <f t="shared" si="54"/>
        <v>7.040161616161617</v>
      </c>
      <c r="Z125" s="2">
        <f t="shared" si="55"/>
        <v>3.197441616161613</v>
      </c>
      <c r="AA125" s="3">
        <f t="shared" si="56"/>
        <v>4.238732430689877</v>
      </c>
      <c r="AB125" s="1">
        <f t="shared" si="57"/>
        <v>0.18775743491656496</v>
      </c>
      <c r="AC125" s="2">
        <f t="shared" si="58"/>
        <v>58.26507997180451</v>
      </c>
      <c r="AD125" s="2">
        <f t="shared" si="59"/>
        <v>-10.067838383838385</v>
      </c>
      <c r="AE125" s="1">
        <f t="shared" si="60"/>
        <v>0.38596491228070173</v>
      </c>
      <c r="AF125" s="1">
        <f t="shared" si="61"/>
        <v>0.0037593984962406013</v>
      </c>
      <c r="AG125" s="1">
        <f t="shared" si="62"/>
        <v>0.6666666666666666</v>
      </c>
      <c r="AH125" s="1">
        <f t="shared" si="63"/>
        <v>0.12280701754385964</v>
      </c>
    </row>
    <row r="126" spans="1:34" ht="12.75">
      <c r="A126" t="s">
        <v>79</v>
      </c>
      <c r="B126">
        <v>30</v>
      </c>
      <c r="C126" t="s">
        <v>7</v>
      </c>
      <c r="D126">
        <v>1.01</v>
      </c>
      <c r="E126" t="s">
        <v>152</v>
      </c>
      <c r="F126">
        <v>1.12</v>
      </c>
      <c r="G126">
        <v>112</v>
      </c>
      <c r="H126">
        <v>288</v>
      </c>
      <c r="I126">
        <v>58</v>
      </c>
      <c r="J126">
        <v>10</v>
      </c>
      <c r="K126">
        <v>0</v>
      </c>
      <c r="L126">
        <v>15</v>
      </c>
      <c r="M126">
        <v>44</v>
      </c>
      <c r="N126">
        <v>45</v>
      </c>
      <c r="O126">
        <v>49</v>
      </c>
      <c r="P126">
        <v>75</v>
      </c>
      <c r="Q126">
        <v>1</v>
      </c>
      <c r="R126">
        <v>2</v>
      </c>
      <c r="S126">
        <f t="shared" si="48"/>
        <v>337</v>
      </c>
      <c r="T126">
        <f t="shared" si="49"/>
        <v>232</v>
      </c>
      <c r="U126" s="1">
        <f t="shared" si="50"/>
        <v>0.20051309663304248</v>
      </c>
      <c r="V126" s="1">
        <f t="shared" si="51"/>
        <v>0.31612665434584253</v>
      </c>
      <c r="W126" s="1">
        <f t="shared" si="52"/>
        <v>0.3906548261988586</v>
      </c>
      <c r="X126" s="2">
        <f t="shared" si="53"/>
        <v>38.48059405940593</v>
      </c>
      <c r="Y126" s="2">
        <f t="shared" si="54"/>
        <v>6.866727392739271</v>
      </c>
      <c r="Z126" s="2">
        <f t="shared" si="55"/>
        <v>3.0730633927392677</v>
      </c>
      <c r="AA126" s="3">
        <f t="shared" si="56"/>
        <v>4.229548053943325</v>
      </c>
      <c r="AB126" s="1">
        <f t="shared" si="57"/>
        <v>0.3591987025382167</v>
      </c>
      <c r="AC126" s="2">
        <f t="shared" si="58"/>
        <v>36.15856951086957</v>
      </c>
      <c r="AD126" s="2">
        <f t="shared" si="59"/>
        <v>-10.022872607260732</v>
      </c>
      <c r="AE126" s="1">
        <f t="shared" si="60"/>
        <v>0.31521739130434784</v>
      </c>
      <c r="AF126" s="1">
        <f t="shared" si="61"/>
        <v>0</v>
      </c>
      <c r="AG126" s="1">
        <f t="shared" si="62"/>
        <v>0.4</v>
      </c>
      <c r="AH126" s="1">
        <f t="shared" si="63"/>
        <v>0.03260869565217391</v>
      </c>
    </row>
    <row r="127" spans="1:34" ht="12.75">
      <c r="A127" t="s">
        <v>88</v>
      </c>
      <c r="B127">
        <v>33</v>
      </c>
      <c r="C127" t="s">
        <v>9</v>
      </c>
      <c r="D127">
        <v>1</v>
      </c>
      <c r="E127" t="s">
        <v>153</v>
      </c>
      <c r="F127">
        <v>1.02</v>
      </c>
      <c r="G127">
        <v>138</v>
      </c>
      <c r="H127">
        <v>415</v>
      </c>
      <c r="I127">
        <v>109</v>
      </c>
      <c r="J127">
        <v>14</v>
      </c>
      <c r="K127">
        <v>2</v>
      </c>
      <c r="L127">
        <v>4</v>
      </c>
      <c r="M127">
        <v>51</v>
      </c>
      <c r="N127">
        <v>29</v>
      </c>
      <c r="O127">
        <v>43</v>
      </c>
      <c r="P127">
        <v>60</v>
      </c>
      <c r="Q127">
        <v>3</v>
      </c>
      <c r="R127">
        <v>4</v>
      </c>
      <c r="S127">
        <f t="shared" si="48"/>
        <v>458</v>
      </c>
      <c r="T127">
        <f t="shared" si="49"/>
        <v>310</v>
      </c>
      <c r="U127" s="1">
        <f t="shared" si="50"/>
        <v>0.26265060240963856</v>
      </c>
      <c r="V127" s="1">
        <f t="shared" si="51"/>
        <v>0.3318777292576419</v>
      </c>
      <c r="W127" s="1">
        <f t="shared" si="52"/>
        <v>0.3349397590361446</v>
      </c>
      <c r="X127" s="2">
        <f t="shared" si="53"/>
        <v>45.98160000000001</v>
      </c>
      <c r="Y127" s="2">
        <f t="shared" si="54"/>
        <v>3.738933333333347</v>
      </c>
      <c r="Z127" s="2">
        <f t="shared" si="55"/>
        <v>2.8940800000000135</v>
      </c>
      <c r="AA127" s="3">
        <f t="shared" si="56"/>
        <v>3.7823574193548395</v>
      </c>
      <c r="AB127" s="1">
        <f t="shared" si="57"/>
        <v>0.17590361445783131</v>
      </c>
      <c r="AC127" s="2">
        <f t="shared" si="58"/>
        <v>42.07044669335544</v>
      </c>
      <c r="AD127" s="2">
        <f t="shared" si="59"/>
        <v>-13.04239999999999</v>
      </c>
      <c r="AE127" s="1">
        <f t="shared" si="60"/>
        <v>0.31756756756756754</v>
      </c>
      <c r="AF127" s="1">
        <f t="shared" si="61"/>
        <v>0.005698005698005698</v>
      </c>
      <c r="AG127" s="1">
        <f t="shared" si="62"/>
        <v>0.42857142857142855</v>
      </c>
      <c r="AH127" s="1">
        <f t="shared" si="63"/>
        <v>0.0472972972972973</v>
      </c>
    </row>
    <row r="128" spans="1:34" ht="12.75">
      <c r="A128" t="s">
        <v>65</v>
      </c>
      <c r="B128">
        <v>28</v>
      </c>
      <c r="C128" t="s">
        <v>15</v>
      </c>
      <c r="D128">
        <v>0.96</v>
      </c>
      <c r="E128" t="s">
        <v>153</v>
      </c>
      <c r="F128">
        <v>1.02</v>
      </c>
      <c r="G128">
        <v>132</v>
      </c>
      <c r="H128">
        <v>334</v>
      </c>
      <c r="I128">
        <v>87</v>
      </c>
      <c r="J128">
        <v>9</v>
      </c>
      <c r="K128">
        <v>3</v>
      </c>
      <c r="L128">
        <v>3</v>
      </c>
      <c r="M128">
        <v>42</v>
      </c>
      <c r="N128">
        <v>19</v>
      </c>
      <c r="O128">
        <v>33</v>
      </c>
      <c r="P128">
        <v>46</v>
      </c>
      <c r="Q128">
        <v>20</v>
      </c>
      <c r="R128">
        <v>12</v>
      </c>
      <c r="S128">
        <f t="shared" si="48"/>
        <v>367</v>
      </c>
      <c r="T128">
        <f t="shared" si="49"/>
        <v>259</v>
      </c>
      <c r="U128" s="1">
        <f t="shared" si="50"/>
        <v>0.26517830220992783</v>
      </c>
      <c r="V128" s="1">
        <f t="shared" si="51"/>
        <v>0.3328743885675689</v>
      </c>
      <c r="W128" s="1">
        <f t="shared" si="52"/>
        <v>0.3383309373023217</v>
      </c>
      <c r="X128" s="2">
        <f t="shared" si="53"/>
        <v>38.70708333333334</v>
      </c>
      <c r="Y128" s="2">
        <f t="shared" si="54"/>
        <v>3.414016666666673</v>
      </c>
      <c r="Z128" s="2">
        <f t="shared" si="55"/>
        <v>2.7081553333333397</v>
      </c>
      <c r="AA128" s="3">
        <f t="shared" si="56"/>
        <v>3.8109290540540544</v>
      </c>
      <c r="AB128" s="1">
        <f t="shared" si="57"/>
        <v>0.17462690799923997</v>
      </c>
      <c r="AC128" s="2">
        <f t="shared" si="58"/>
        <v>66.27130458783176</v>
      </c>
      <c r="AD128" s="2">
        <f t="shared" si="59"/>
        <v>-10.606516666666662</v>
      </c>
      <c r="AE128" s="1">
        <f t="shared" si="60"/>
        <v>0.3333333333333333</v>
      </c>
      <c r="AF128" s="1">
        <f t="shared" si="61"/>
        <v>0.010526315789473684</v>
      </c>
      <c r="AG128" s="1">
        <f t="shared" si="62"/>
        <v>0.5897435897435898</v>
      </c>
      <c r="AH128" s="1">
        <f t="shared" si="63"/>
        <v>0.27350427350427353</v>
      </c>
    </row>
    <row r="129" spans="1:34" ht="12.75">
      <c r="A129" t="s">
        <v>122</v>
      </c>
      <c r="B129">
        <v>32</v>
      </c>
      <c r="C129" t="s">
        <v>20</v>
      </c>
      <c r="D129">
        <v>1</v>
      </c>
      <c r="E129" t="s">
        <v>0</v>
      </c>
      <c r="F129">
        <v>1.19</v>
      </c>
      <c r="G129">
        <v>112</v>
      </c>
      <c r="H129">
        <v>397</v>
      </c>
      <c r="I129">
        <v>108</v>
      </c>
      <c r="J129">
        <v>22</v>
      </c>
      <c r="K129">
        <v>0</v>
      </c>
      <c r="L129">
        <v>8</v>
      </c>
      <c r="M129">
        <v>47</v>
      </c>
      <c r="N129">
        <v>59</v>
      </c>
      <c r="O129">
        <v>33</v>
      </c>
      <c r="P129">
        <v>43</v>
      </c>
      <c r="Q129">
        <v>0</v>
      </c>
      <c r="R129">
        <v>1</v>
      </c>
      <c r="S129">
        <f t="shared" si="48"/>
        <v>430</v>
      </c>
      <c r="T129">
        <f t="shared" si="49"/>
        <v>290</v>
      </c>
      <c r="U129" s="1">
        <f t="shared" si="50"/>
        <v>0.27204030226700254</v>
      </c>
      <c r="V129" s="1">
        <f t="shared" si="51"/>
        <v>0.32790697674418606</v>
      </c>
      <c r="W129" s="1">
        <f t="shared" si="52"/>
        <v>0.3879093198992443</v>
      </c>
      <c r="X129" s="2">
        <f t="shared" si="53"/>
        <v>49.36260000000001</v>
      </c>
      <c r="Y129" s="2">
        <f t="shared" si="54"/>
        <v>9.845266666666681</v>
      </c>
      <c r="Z129" s="2">
        <f t="shared" si="55"/>
        <v>2.336973333333348</v>
      </c>
      <c r="AA129" s="3">
        <f t="shared" si="56"/>
        <v>4.340504482758622</v>
      </c>
      <c r="AB129" s="1">
        <f t="shared" si="57"/>
        <v>0.19899244332493699</v>
      </c>
      <c r="AC129" s="2">
        <f t="shared" si="58"/>
        <v>32.247151165413534</v>
      </c>
      <c r="AD129" s="2">
        <f t="shared" si="59"/>
        <v>-15.056066666666652</v>
      </c>
      <c r="AE129" s="1">
        <f t="shared" si="60"/>
        <v>0.2932330827067669</v>
      </c>
      <c r="AF129" s="1">
        <f t="shared" si="61"/>
        <v>0</v>
      </c>
      <c r="AG129" s="1">
        <f t="shared" si="62"/>
        <v>0.375</v>
      </c>
      <c r="AH129" s="1">
        <f t="shared" si="63"/>
        <v>0.007518796992481203</v>
      </c>
    </row>
    <row r="130" spans="1:34" ht="12.75">
      <c r="A130" t="s">
        <v>118</v>
      </c>
      <c r="B130">
        <v>37</v>
      </c>
      <c r="C130" t="s">
        <v>20</v>
      </c>
      <c r="D130">
        <v>1</v>
      </c>
      <c r="E130" t="s">
        <v>152</v>
      </c>
      <c r="F130">
        <v>1.12</v>
      </c>
      <c r="G130">
        <v>111</v>
      </c>
      <c r="H130">
        <v>313</v>
      </c>
      <c r="I130">
        <v>72</v>
      </c>
      <c r="J130">
        <v>12</v>
      </c>
      <c r="K130">
        <v>0</v>
      </c>
      <c r="L130">
        <v>16</v>
      </c>
      <c r="M130">
        <v>35</v>
      </c>
      <c r="N130">
        <v>49</v>
      </c>
      <c r="O130">
        <v>22</v>
      </c>
      <c r="P130">
        <v>74</v>
      </c>
      <c r="Q130">
        <v>1</v>
      </c>
      <c r="R130">
        <v>1</v>
      </c>
      <c r="S130">
        <f aca="true" t="shared" si="64" ref="S130:S136">H130+O130</f>
        <v>335</v>
      </c>
      <c r="T130">
        <f aca="true" t="shared" si="65" ref="T130:T136">H130-I130+R130</f>
        <v>242</v>
      </c>
      <c r="U130" s="1">
        <f aca="true" t="shared" si="66" ref="U130:U136">I130/H130/(D130^0.438)</f>
        <v>0.23003194888178913</v>
      </c>
      <c r="V130" s="1">
        <f aca="true" t="shared" si="67" ref="V130:V136">(I130+O130)/(H130+O130)/(D130^0.438)</f>
        <v>0.28059701492537314</v>
      </c>
      <c r="W130" s="1">
        <f aca="true" t="shared" si="68" ref="W130:W136">(I130+J130+2*K130+3*L130)/H130/(D130^0.438)</f>
        <v>0.4217252396166134</v>
      </c>
      <c r="X130" s="2">
        <f aca="true" t="shared" si="69" ref="X130:X136">(1.5*I130+J130+2*K130+3*L130+O130+0.7*Q130-R130-0.3*(H130-I130))*0.322/D130</f>
        <v>37.8028</v>
      </c>
      <c r="Y130" s="2">
        <f aca="true" t="shared" si="70" ref="Y130:Y136">(AA130-0.73*4.76)*T130/25.5</f>
        <v>4.82626666666667</v>
      </c>
      <c r="Z130" s="2">
        <f>(AA130-0.73*4.76*F130)*T130/25.5</f>
        <v>0.8690826666666652</v>
      </c>
      <c r="AA130" s="3">
        <f aca="true" t="shared" si="71" ref="AA130:AA136">X130/T130*25.5</f>
        <v>3.9833528925619834</v>
      </c>
      <c r="AB130" s="1">
        <f aca="true" t="shared" si="72" ref="AB130:AB136">W130-U130+(V130-U130)/(1-V130)</f>
        <v>0.26198083067092653</v>
      </c>
      <c r="AC130" s="2">
        <f aca="true" t="shared" si="73" ref="AC130:AC136">((AH130-0.073)*14.95+(AG130-0.713)*8.065+1.31+(AF130-0.0082)*158.7+(AE130-0.324)*15.63)*4.25+50</f>
        <v>32.481204497863246</v>
      </c>
      <c r="AD130" s="2">
        <f aca="true" t="shared" si="74" ref="AD130:AD136">(AA130-4.76*F130)*T130/25.5</f>
        <v>-12.791333333333332</v>
      </c>
      <c r="AE130" s="1">
        <f aca="true" t="shared" si="75" ref="AE130:AE136">(M130-L130)/(I130-L130+O130)</f>
        <v>0.24358974358974358</v>
      </c>
      <c r="AF130" s="1">
        <f aca="true" t="shared" si="76" ref="AF130:AF136">K130/(H130-L130-P130)</f>
        <v>0</v>
      </c>
      <c r="AG130" s="1">
        <f aca="true" t="shared" si="77" ref="AG130:AG136">(Q130+3)/(Q130+R130+7)</f>
        <v>0.4444444444444444</v>
      </c>
      <c r="AH130" s="1">
        <f aca="true" t="shared" si="78" ref="AH130:AH136">(Q130+R130)/(I130-L130+O130)</f>
        <v>0.02564102564102564</v>
      </c>
    </row>
    <row r="131" spans="1:34" ht="12.75">
      <c r="A131" t="s">
        <v>72</v>
      </c>
      <c r="B131">
        <v>37</v>
      </c>
      <c r="C131" t="s">
        <v>7</v>
      </c>
      <c r="D131">
        <v>1.01</v>
      </c>
      <c r="E131" t="s">
        <v>4</v>
      </c>
      <c r="F131">
        <v>0.89</v>
      </c>
      <c r="G131">
        <v>139</v>
      </c>
      <c r="H131">
        <v>439</v>
      </c>
      <c r="I131">
        <v>101</v>
      </c>
      <c r="J131">
        <v>16</v>
      </c>
      <c r="K131">
        <v>1</v>
      </c>
      <c r="L131">
        <v>2</v>
      </c>
      <c r="M131">
        <v>37</v>
      </c>
      <c r="N131">
        <v>39</v>
      </c>
      <c r="O131">
        <v>45</v>
      </c>
      <c r="P131">
        <v>71</v>
      </c>
      <c r="Q131">
        <v>3</v>
      </c>
      <c r="R131">
        <v>1</v>
      </c>
      <c r="S131">
        <f t="shared" si="64"/>
        <v>484</v>
      </c>
      <c r="T131">
        <f t="shared" si="65"/>
        <v>339</v>
      </c>
      <c r="U131" s="1">
        <f t="shared" si="66"/>
        <v>0.2290678247923156</v>
      </c>
      <c r="V131" s="1">
        <f t="shared" si="67"/>
        <v>0.3003410760624883</v>
      </c>
      <c r="W131" s="1">
        <f t="shared" si="68"/>
        <v>0.2834997831588064</v>
      </c>
      <c r="X131" s="2">
        <f t="shared" si="69"/>
        <v>38.32118811881188</v>
      </c>
      <c r="Y131" s="2">
        <f t="shared" si="70"/>
        <v>-7.873211881188114</v>
      </c>
      <c r="Z131" s="2">
        <f>(AA131-0.73*4.76*F131)*T131/25.5</f>
        <v>-2.791827881188114</v>
      </c>
      <c r="AA131" s="3">
        <f t="shared" si="71"/>
        <v>2.88256724787523</v>
      </c>
      <c r="AB131" s="1">
        <f t="shared" si="72"/>
        <v>0.15630052436585518</v>
      </c>
      <c r="AC131" s="2">
        <f t="shared" si="73"/>
        <v>37.88655895471104</v>
      </c>
      <c r="AD131" s="2">
        <f t="shared" si="74"/>
        <v>-17.998011881188113</v>
      </c>
      <c r="AE131" s="1">
        <f t="shared" si="75"/>
        <v>0.24305555555555555</v>
      </c>
      <c r="AF131" s="1">
        <f t="shared" si="76"/>
        <v>0.00273224043715847</v>
      </c>
      <c r="AG131" s="1">
        <f t="shared" si="77"/>
        <v>0.5454545454545454</v>
      </c>
      <c r="AH131" s="1">
        <f t="shared" si="78"/>
        <v>0.027777777777777776</v>
      </c>
    </row>
    <row r="132" spans="1:34" ht="12.75">
      <c r="A132" t="s">
        <v>44</v>
      </c>
      <c r="B132">
        <v>23</v>
      </c>
      <c r="C132" t="s">
        <v>11</v>
      </c>
      <c r="D132">
        <v>1.01</v>
      </c>
      <c r="E132" t="s">
        <v>1</v>
      </c>
      <c r="F132">
        <v>0.86</v>
      </c>
      <c r="G132">
        <v>151</v>
      </c>
      <c r="H132">
        <v>534</v>
      </c>
      <c r="I132">
        <v>131</v>
      </c>
      <c r="J132">
        <v>18</v>
      </c>
      <c r="K132">
        <v>7</v>
      </c>
      <c r="L132">
        <v>6</v>
      </c>
      <c r="M132">
        <v>51</v>
      </c>
      <c r="N132">
        <v>41</v>
      </c>
      <c r="O132">
        <v>17</v>
      </c>
      <c r="P132">
        <v>109</v>
      </c>
      <c r="Q132">
        <v>8</v>
      </c>
      <c r="R132">
        <v>8</v>
      </c>
      <c r="S132">
        <f t="shared" si="64"/>
        <v>551</v>
      </c>
      <c r="T132">
        <f t="shared" si="65"/>
        <v>411</v>
      </c>
      <c r="U132" s="1">
        <f t="shared" si="66"/>
        <v>0.2442515210438921</v>
      </c>
      <c r="V132" s="1">
        <f t="shared" si="67"/>
        <v>0.2674344524340323</v>
      </c>
      <c r="W132" s="1">
        <f t="shared" si="68"/>
        <v>0.33747729243469066</v>
      </c>
      <c r="X132" s="2">
        <f t="shared" si="69"/>
        <v>44.697425742574275</v>
      </c>
      <c r="Y132" s="2">
        <f t="shared" si="70"/>
        <v>-11.308174257425721</v>
      </c>
      <c r="Z132" s="2">
        <f>(AA132-0.73*4.76*F132)*T132/25.5</f>
        <v>-3.4673902574257194</v>
      </c>
      <c r="AA132" s="3">
        <f t="shared" si="71"/>
        <v>2.7731979475319806</v>
      </c>
      <c r="AB132" s="1">
        <f t="shared" si="72"/>
        <v>0.12487199262952334</v>
      </c>
      <c r="AC132" s="2">
        <f t="shared" si="73"/>
        <v>55.30828237882129</v>
      </c>
      <c r="AD132" s="2">
        <f t="shared" si="74"/>
        <v>-21.281774257425717</v>
      </c>
      <c r="AE132" s="1">
        <f t="shared" si="75"/>
        <v>0.31690140845070425</v>
      </c>
      <c r="AF132" s="1">
        <f t="shared" si="76"/>
        <v>0.016706443914081145</v>
      </c>
      <c r="AG132" s="1">
        <f t="shared" si="77"/>
        <v>0.4782608695652174</v>
      </c>
      <c r="AH132" s="1">
        <f t="shared" si="78"/>
        <v>0.11267605633802817</v>
      </c>
    </row>
    <row r="133" spans="1:34" ht="12.75">
      <c r="A133" t="s">
        <v>138</v>
      </c>
      <c r="B133">
        <v>24</v>
      </c>
      <c r="C133" t="s">
        <v>10</v>
      </c>
      <c r="D133">
        <v>0.99</v>
      </c>
      <c r="E133" t="s">
        <v>4</v>
      </c>
      <c r="F133">
        <v>0.89</v>
      </c>
      <c r="G133">
        <v>129</v>
      </c>
      <c r="H133">
        <v>417</v>
      </c>
      <c r="I133">
        <v>90</v>
      </c>
      <c r="J133">
        <v>26</v>
      </c>
      <c r="K133">
        <v>0</v>
      </c>
      <c r="L133">
        <v>6</v>
      </c>
      <c r="M133">
        <v>29</v>
      </c>
      <c r="N133">
        <v>49</v>
      </c>
      <c r="O133">
        <v>26</v>
      </c>
      <c r="P133">
        <v>41</v>
      </c>
      <c r="Q133">
        <v>1</v>
      </c>
      <c r="R133">
        <v>2</v>
      </c>
      <c r="S133">
        <f t="shared" si="64"/>
        <v>443</v>
      </c>
      <c r="T133">
        <f t="shared" si="65"/>
        <v>329</v>
      </c>
      <c r="U133" s="1">
        <f t="shared" si="66"/>
        <v>0.21677951446316637</v>
      </c>
      <c r="V133" s="1">
        <f t="shared" si="67"/>
        <v>0.2630062371109176</v>
      </c>
      <c r="W133" s="1">
        <f t="shared" si="68"/>
        <v>0.32276061042293663</v>
      </c>
      <c r="X133" s="2">
        <f t="shared" si="69"/>
        <v>34.346666666666664</v>
      </c>
      <c r="Y133" s="2">
        <f t="shared" si="70"/>
        <v>-10.485066666666667</v>
      </c>
      <c r="Z133" s="2">
        <f>(AA133-0.73*4.76*F133)*T133/25.5</f>
        <v>-5.553575999999999</v>
      </c>
      <c r="AA133" s="3">
        <f t="shared" si="71"/>
        <v>2.662127659574468</v>
      </c>
      <c r="AB133" s="1">
        <f t="shared" si="72"/>
        <v>0.16870445262229922</v>
      </c>
      <c r="AC133" s="2">
        <f t="shared" si="73"/>
        <v>28.769818522727274</v>
      </c>
      <c r="AD133" s="2">
        <f t="shared" si="74"/>
        <v>-20.3112</v>
      </c>
      <c r="AE133" s="1">
        <f t="shared" si="75"/>
        <v>0.20909090909090908</v>
      </c>
      <c r="AF133" s="1">
        <f t="shared" si="76"/>
        <v>0</v>
      </c>
      <c r="AG133" s="1">
        <f t="shared" si="77"/>
        <v>0.4</v>
      </c>
      <c r="AH133" s="1">
        <f t="shared" si="78"/>
        <v>0.02727272727272727</v>
      </c>
    </row>
    <row r="134" spans="1:34" ht="12.75">
      <c r="A134" t="s">
        <v>48</v>
      </c>
      <c r="B134">
        <v>33</v>
      </c>
      <c r="C134" t="s">
        <v>11</v>
      </c>
      <c r="D134">
        <v>1.01</v>
      </c>
      <c r="E134" t="s">
        <v>2</v>
      </c>
      <c r="F134">
        <v>0.93</v>
      </c>
      <c r="G134">
        <v>108</v>
      </c>
      <c r="H134">
        <v>301</v>
      </c>
      <c r="I134">
        <v>73</v>
      </c>
      <c r="J134">
        <v>14</v>
      </c>
      <c r="K134">
        <v>1</v>
      </c>
      <c r="L134">
        <v>2</v>
      </c>
      <c r="M134">
        <v>31</v>
      </c>
      <c r="N134">
        <v>29</v>
      </c>
      <c r="O134">
        <v>8</v>
      </c>
      <c r="P134">
        <v>25</v>
      </c>
      <c r="Q134">
        <v>1</v>
      </c>
      <c r="R134">
        <v>1</v>
      </c>
      <c r="S134">
        <f t="shared" si="64"/>
        <v>309</v>
      </c>
      <c r="T134">
        <f t="shared" si="65"/>
        <v>229</v>
      </c>
      <c r="U134" s="1">
        <f t="shared" si="66"/>
        <v>0.24147023391070485</v>
      </c>
      <c r="V134" s="1">
        <f t="shared" si="67"/>
        <v>0.26099595571117146</v>
      </c>
      <c r="W134" s="1">
        <f t="shared" si="68"/>
        <v>0.31424208522625974</v>
      </c>
      <c r="X134" s="2">
        <f t="shared" si="69"/>
        <v>22.571881188118812</v>
      </c>
      <c r="Y134" s="2">
        <f t="shared" si="70"/>
        <v>-8.63318547854785</v>
      </c>
      <c r="Z134" s="2">
        <f>(AA134-0.73*4.76*F134)*T134/25.5</f>
        <v>-6.448830811881183</v>
      </c>
      <c r="AA134" s="3">
        <f t="shared" si="71"/>
        <v>2.5134627523887763</v>
      </c>
      <c r="AB134" s="1">
        <f t="shared" si="72"/>
        <v>0.09919352241649851</v>
      </c>
      <c r="AC134" s="2">
        <f t="shared" si="73"/>
        <v>43.12589051493989</v>
      </c>
      <c r="AD134" s="2">
        <f t="shared" si="74"/>
        <v>-17.182518811881188</v>
      </c>
      <c r="AE134" s="1">
        <f t="shared" si="75"/>
        <v>0.3670886075949367</v>
      </c>
      <c r="AF134" s="1">
        <f t="shared" si="76"/>
        <v>0.0036496350364963502</v>
      </c>
      <c r="AG134" s="1">
        <f t="shared" si="77"/>
        <v>0.4444444444444444</v>
      </c>
      <c r="AH134" s="1">
        <f t="shared" si="78"/>
        <v>0.02531645569620253</v>
      </c>
    </row>
    <row r="135" spans="1:34" ht="12.75">
      <c r="A135" t="s">
        <v>111</v>
      </c>
      <c r="B135">
        <v>30</v>
      </c>
      <c r="C135" t="s">
        <v>19</v>
      </c>
      <c r="D135">
        <v>1.03</v>
      </c>
      <c r="E135" t="s">
        <v>3</v>
      </c>
      <c r="F135">
        <v>1.01</v>
      </c>
      <c r="G135">
        <v>123</v>
      </c>
      <c r="H135">
        <v>322</v>
      </c>
      <c r="I135">
        <v>68</v>
      </c>
      <c r="J135">
        <v>10</v>
      </c>
      <c r="K135">
        <v>2</v>
      </c>
      <c r="L135">
        <v>2</v>
      </c>
      <c r="M135">
        <v>42</v>
      </c>
      <c r="N135">
        <v>32</v>
      </c>
      <c r="O135">
        <v>41</v>
      </c>
      <c r="P135">
        <v>58</v>
      </c>
      <c r="Q135">
        <v>1</v>
      </c>
      <c r="R135">
        <v>0</v>
      </c>
      <c r="S135">
        <f t="shared" si="64"/>
        <v>363</v>
      </c>
      <c r="T135">
        <f t="shared" si="65"/>
        <v>254</v>
      </c>
      <c r="U135" s="1">
        <f t="shared" si="66"/>
        <v>0.20846364952466892</v>
      </c>
      <c r="V135" s="1">
        <f t="shared" si="67"/>
        <v>0.2964129464842339</v>
      </c>
      <c r="W135" s="1">
        <f t="shared" si="68"/>
        <v>0.26977648762015977</v>
      </c>
      <c r="X135" s="2">
        <f t="shared" si="69"/>
        <v>27.35436893203883</v>
      </c>
      <c r="Y135" s="2">
        <f t="shared" si="70"/>
        <v>-7.257364401294499</v>
      </c>
      <c r="Z135" s="2">
        <f>(AA135-0.73*4.76*F135)*T135/25.5</f>
        <v>-7.603481734627832</v>
      </c>
      <c r="AA135" s="3">
        <f t="shared" si="71"/>
        <v>2.7462063297913</v>
      </c>
      <c r="AB135" s="1">
        <f t="shared" si="72"/>
        <v>0.18631413895810567</v>
      </c>
      <c r="AC135" s="2">
        <f t="shared" si="73"/>
        <v>47.15039906372619</v>
      </c>
      <c r="AD135" s="2">
        <f t="shared" si="74"/>
        <v>-20.533097734627834</v>
      </c>
      <c r="AE135" s="1">
        <f t="shared" si="75"/>
        <v>0.37383177570093457</v>
      </c>
      <c r="AF135" s="1">
        <f t="shared" si="76"/>
        <v>0.007633587786259542</v>
      </c>
      <c r="AG135" s="1">
        <f t="shared" si="77"/>
        <v>0.5</v>
      </c>
      <c r="AH135" s="1">
        <f t="shared" si="78"/>
        <v>0.009345794392523364</v>
      </c>
    </row>
    <row r="136" spans="1:34" ht="12.75">
      <c r="A136" t="s">
        <v>59</v>
      </c>
      <c r="B136">
        <v>27</v>
      </c>
      <c r="C136" t="s">
        <v>22</v>
      </c>
      <c r="D136">
        <v>1.12</v>
      </c>
      <c r="E136" t="s">
        <v>1</v>
      </c>
      <c r="F136">
        <v>0.86</v>
      </c>
      <c r="G136">
        <v>131</v>
      </c>
      <c r="H136">
        <v>478</v>
      </c>
      <c r="I136">
        <v>105</v>
      </c>
      <c r="J136">
        <v>26</v>
      </c>
      <c r="K136">
        <v>4</v>
      </c>
      <c r="L136">
        <v>7</v>
      </c>
      <c r="M136">
        <v>57</v>
      </c>
      <c r="N136">
        <v>56</v>
      </c>
      <c r="O136">
        <v>22</v>
      </c>
      <c r="P136">
        <v>72</v>
      </c>
      <c r="Q136">
        <v>5</v>
      </c>
      <c r="R136">
        <v>4</v>
      </c>
      <c r="S136">
        <f t="shared" si="64"/>
        <v>500</v>
      </c>
      <c r="T136">
        <f t="shared" si="65"/>
        <v>377</v>
      </c>
      <c r="U136" s="1">
        <f t="shared" si="66"/>
        <v>0.2090277320681674</v>
      </c>
      <c r="V136" s="1">
        <f t="shared" si="67"/>
        <v>0.24169976196057472</v>
      </c>
      <c r="W136" s="1">
        <f t="shared" si="68"/>
        <v>0.3185184488657789</v>
      </c>
      <c r="X136" s="2">
        <f t="shared" si="69"/>
        <v>35.10375</v>
      </c>
      <c r="Y136" s="2">
        <f t="shared" si="70"/>
        <v>-16.268783333333328</v>
      </c>
      <c r="Z136" s="2">
        <f>(AA136-0.73*4.76*F136)*T136/25.5</f>
        <v>-9.07662866666666</v>
      </c>
      <c r="AA136" s="3">
        <f t="shared" si="71"/>
        <v>2.374391578249337</v>
      </c>
      <c r="AB136" s="1">
        <f t="shared" si="72"/>
        <v>0.15257659262020173</v>
      </c>
      <c r="AC136" s="2">
        <f t="shared" si="73"/>
        <v>55.780307885338345</v>
      </c>
      <c r="AD136" s="2">
        <f t="shared" si="74"/>
        <v>-25.417316666666657</v>
      </c>
      <c r="AE136" s="1">
        <f t="shared" si="75"/>
        <v>0.4166666666666667</v>
      </c>
      <c r="AF136" s="1">
        <f t="shared" si="76"/>
        <v>0.010025062656641603</v>
      </c>
      <c r="AG136" s="1">
        <f t="shared" si="77"/>
        <v>0.5</v>
      </c>
      <c r="AH136" s="1">
        <f t="shared" si="78"/>
        <v>0.075</v>
      </c>
    </row>
  </sheetData>
  <printOptions gridLines="1"/>
  <pageMargins left="0" right="0" top="1" bottom="1" header="0.5" footer="0.5"/>
  <pageSetup horizontalDpi="300" verticalDpi="30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cp:lastPrinted>2006-10-03T04:49:01Z</cp:lastPrinted>
  <dcterms:created xsi:type="dcterms:W3CDTF">2006-10-03T02:41:58Z</dcterms:created>
  <dcterms:modified xsi:type="dcterms:W3CDTF">2006-10-03T04:49:02Z</dcterms:modified>
  <cp:category/>
  <cp:version/>
  <cp:contentType/>
  <cp:contentStatus/>
</cp:coreProperties>
</file>