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NL Relievers" sheetId="1" r:id="rId1"/>
  </sheets>
  <definedNames/>
  <calcPr fullCalcOnLoad="1"/>
</workbook>
</file>

<file path=xl/sharedStrings.xml><?xml version="1.0" encoding="utf-8"?>
<sst xmlns="http://schemas.openxmlformats.org/spreadsheetml/2006/main" count="224" uniqueCount="141">
  <si>
    <t>ARI</t>
  </si>
  <si>
    <t>ATL</t>
  </si>
  <si>
    <t>CHN</t>
  </si>
  <si>
    <t>CIN</t>
  </si>
  <si>
    <t>COL</t>
  </si>
  <si>
    <t>FLA</t>
  </si>
  <si>
    <t>HOU</t>
  </si>
  <si>
    <t>LA</t>
  </si>
  <si>
    <t>MIL</t>
  </si>
  <si>
    <t>NYN</t>
  </si>
  <si>
    <t>PHI</t>
  </si>
  <si>
    <t>PIT</t>
  </si>
  <si>
    <t>SD</t>
  </si>
  <si>
    <t>SF</t>
  </si>
  <si>
    <t>STL</t>
  </si>
  <si>
    <t>WAS</t>
  </si>
  <si>
    <t>NAME</t>
  </si>
  <si>
    <t>TEAM</t>
  </si>
  <si>
    <t>G</t>
  </si>
  <si>
    <t>GS</t>
  </si>
  <si>
    <t>W</t>
  </si>
  <si>
    <t>L</t>
  </si>
  <si>
    <t>SV</t>
  </si>
  <si>
    <t>BS</t>
  </si>
  <si>
    <t>IP</t>
  </si>
  <si>
    <t>H</t>
  </si>
  <si>
    <t>HR</t>
  </si>
  <si>
    <t>R</t>
  </si>
  <si>
    <t>ER</t>
  </si>
  <si>
    <t>K</t>
  </si>
  <si>
    <t>AGE</t>
  </si>
  <si>
    <t>PF</t>
  </si>
  <si>
    <t>D</t>
  </si>
  <si>
    <t>T</t>
  </si>
  <si>
    <t>IR</t>
  </si>
  <si>
    <t>IS</t>
  </si>
  <si>
    <t>Worrell</t>
  </si>
  <si>
    <t>Cormier</t>
  </si>
  <si>
    <t>Valverde</t>
  </si>
  <si>
    <t>Bruney</t>
  </si>
  <si>
    <t>Koplove</t>
  </si>
  <si>
    <t>Gryboski</t>
  </si>
  <si>
    <t>Colon</t>
  </si>
  <si>
    <t>Reitsma</t>
  </si>
  <si>
    <t>Kolb</t>
  </si>
  <si>
    <t>Foster</t>
  </si>
  <si>
    <t>Boyer</t>
  </si>
  <si>
    <t>Remlinger</t>
  </si>
  <si>
    <t>Wuertz</t>
  </si>
  <si>
    <t>Ohman</t>
  </si>
  <si>
    <t>Dempster</t>
  </si>
  <si>
    <t>Novoa</t>
  </si>
  <si>
    <t>Wood</t>
  </si>
  <si>
    <t>Mitre</t>
  </si>
  <si>
    <t>Mercker</t>
  </si>
  <si>
    <t>Weathers</t>
  </si>
  <si>
    <t>Belisle</t>
  </si>
  <si>
    <t>Coffey</t>
  </si>
  <si>
    <t>Wagner</t>
  </si>
  <si>
    <t>Keisler</t>
  </si>
  <si>
    <t>DeJean</t>
  </si>
  <si>
    <t>Witasick</t>
  </si>
  <si>
    <t>Kim</t>
  </si>
  <si>
    <t>Fuentes</t>
  </si>
  <si>
    <t>Cortes</t>
  </si>
  <si>
    <t>Carvajal</t>
  </si>
  <si>
    <t>Acevedo</t>
  </si>
  <si>
    <t>Jones</t>
  </si>
  <si>
    <t>Mota</t>
  </si>
  <si>
    <t>Mecir</t>
  </si>
  <si>
    <t>Valdez</t>
  </si>
  <si>
    <t>Qualls</t>
  </si>
  <si>
    <t>Wheeler</t>
  </si>
  <si>
    <t>Lidge</t>
  </si>
  <si>
    <t>Springer</t>
  </si>
  <si>
    <t>Harville</t>
  </si>
  <si>
    <t>Sanchez</t>
  </si>
  <si>
    <t>Brazoban</t>
  </si>
  <si>
    <t>Carrara</t>
  </si>
  <si>
    <t>Schmoll</t>
  </si>
  <si>
    <t>Wunsch</t>
  </si>
  <si>
    <t>Dessens</t>
  </si>
  <si>
    <t>Erickson</t>
  </si>
  <si>
    <t>Turnbow</t>
  </si>
  <si>
    <t>Wise</t>
  </si>
  <si>
    <t>Santana</t>
  </si>
  <si>
    <t>Bottalico</t>
  </si>
  <si>
    <t>Obermueller</t>
  </si>
  <si>
    <t>Hernandez</t>
  </si>
  <si>
    <t>Looper</t>
  </si>
  <si>
    <t>Heilman</t>
  </si>
  <si>
    <t>Bell</t>
  </si>
  <si>
    <t>Graves</t>
  </si>
  <si>
    <t>Urbina</t>
  </si>
  <si>
    <t>Madson</t>
  </si>
  <si>
    <t>Fultz</t>
  </si>
  <si>
    <t>Geary</t>
  </si>
  <si>
    <t>Tejeda</t>
  </si>
  <si>
    <t>Torres</t>
  </si>
  <si>
    <t>White</t>
  </si>
  <si>
    <t>Meadows</t>
  </si>
  <si>
    <t>Grabow</t>
  </si>
  <si>
    <t>Mesa</t>
  </si>
  <si>
    <t>Gonzalez</t>
  </si>
  <si>
    <t>Vogelsong</t>
  </si>
  <si>
    <t>Linebrink</t>
  </si>
  <si>
    <t>Otsuka</t>
  </si>
  <si>
    <t>Hoffman</t>
  </si>
  <si>
    <t>Seanez</t>
  </si>
  <si>
    <t>Hammond</t>
  </si>
  <si>
    <t>May</t>
  </si>
  <si>
    <t>Eyre</t>
  </si>
  <si>
    <t>Walker</t>
  </si>
  <si>
    <t>Fassero</t>
  </si>
  <si>
    <t>Munter</t>
  </si>
  <si>
    <t>Brower</t>
  </si>
  <si>
    <t>Christiansen</t>
  </si>
  <si>
    <t>Hawkins</t>
  </si>
  <si>
    <t>King</t>
  </si>
  <si>
    <t>Tavarez</t>
  </si>
  <si>
    <t>Reyes</t>
  </si>
  <si>
    <t>Isringhausen</t>
  </si>
  <si>
    <t>Flores</t>
  </si>
  <si>
    <t>Thompson</t>
  </si>
  <si>
    <t>Majewski</t>
  </si>
  <si>
    <t>Cordero</t>
  </si>
  <si>
    <t>Ayala</t>
  </si>
  <si>
    <t>Carrasco</t>
  </si>
  <si>
    <t>Eischen</t>
  </si>
  <si>
    <t>Stanton</t>
  </si>
  <si>
    <t>RAR</t>
  </si>
  <si>
    <t>RA</t>
  </si>
  <si>
    <t>RRA</t>
  </si>
  <si>
    <t>ERA</t>
  </si>
  <si>
    <t>eRA</t>
  </si>
  <si>
    <t>GRA</t>
  </si>
  <si>
    <t>G-F</t>
  </si>
  <si>
    <t>IR/G</t>
  </si>
  <si>
    <t>IRSV</t>
  </si>
  <si>
    <t>%H</t>
  </si>
  <si>
    <t>RAA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</si>
</sst>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7"/>
  <sheetViews>
    <sheetView tabSelected="1" zoomScale="75" zoomScaleNormal="75" workbookViewId="0" topLeftCell="A1">
      <selection activeCell="L2" sqref="L2"/>
    </sheetView>
  </sheetViews>
  <sheetFormatPr defaultColWidth="9.140625" defaultRowHeight="12.75"/>
  <cols>
    <col min="1" max="1" width="11.140625" style="0" customWidth="1"/>
    <col min="2" max="2" width="4.7109375" style="0" customWidth="1"/>
    <col min="3" max="3" width="6.7109375" style="0" customWidth="1"/>
    <col min="4" max="4" width="6.7109375" style="2" hidden="1" customWidth="1"/>
    <col min="5" max="5" width="5.00390625" style="0" customWidth="1"/>
    <col min="6" max="10" width="6.7109375" style="0" hidden="1" customWidth="1"/>
    <col min="11" max="11" width="5.421875" style="0" customWidth="1"/>
    <col min="12" max="21" width="6.7109375" style="0" hidden="1" customWidth="1"/>
    <col min="22" max="28" width="6.7109375" style="0" customWidth="1"/>
    <col min="29" max="29" width="5.57421875" style="0" customWidth="1"/>
    <col min="30" max="30" width="5.421875" style="0" customWidth="1"/>
    <col min="31" max="31" width="6.7109375" style="0" customWidth="1"/>
    <col min="32" max="32" width="6.140625" style="0" customWidth="1"/>
    <col min="33" max="16384" width="6.7109375" style="0" customWidth="1"/>
  </cols>
  <sheetData>
    <row r="1" spans="1:32" ht="12.75">
      <c r="A1" s="1" t="s">
        <v>16</v>
      </c>
      <c r="B1" s="1" t="s">
        <v>30</v>
      </c>
      <c r="C1" t="s">
        <v>17</v>
      </c>
      <c r="D1" s="2" t="s">
        <v>31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32</v>
      </c>
      <c r="N1" t="s">
        <v>33</v>
      </c>
      <c r="O1" t="s">
        <v>26</v>
      </c>
      <c r="P1" t="s">
        <v>27</v>
      </c>
      <c r="Q1" t="s">
        <v>28</v>
      </c>
      <c r="R1" t="s">
        <v>20</v>
      </c>
      <c r="S1" t="s">
        <v>29</v>
      </c>
      <c r="T1" t="s">
        <v>34</v>
      </c>
      <c r="U1" t="s">
        <v>35</v>
      </c>
      <c r="V1" t="s">
        <v>130</v>
      </c>
      <c r="W1" t="s">
        <v>131</v>
      </c>
      <c r="X1" t="s">
        <v>132</v>
      </c>
      <c r="Y1" t="s">
        <v>133</v>
      </c>
      <c r="Z1" t="s">
        <v>134</v>
      </c>
      <c r="AA1" t="s">
        <v>135</v>
      </c>
      <c r="AB1" t="s">
        <v>136</v>
      </c>
      <c r="AC1" t="s">
        <v>137</v>
      </c>
      <c r="AD1" t="s">
        <v>138</v>
      </c>
      <c r="AE1" t="s">
        <v>139</v>
      </c>
      <c r="AF1" t="s">
        <v>140</v>
      </c>
    </row>
    <row r="2" spans="1:32" ht="12.75">
      <c r="A2" s="1" t="s">
        <v>111</v>
      </c>
      <c r="B2" s="1">
        <v>33</v>
      </c>
      <c r="C2" t="s">
        <v>13</v>
      </c>
      <c r="D2" s="2">
        <v>0.97</v>
      </c>
      <c r="E2">
        <v>86</v>
      </c>
      <c r="F2">
        <v>0</v>
      </c>
      <c r="G2">
        <v>2</v>
      </c>
      <c r="H2">
        <v>2</v>
      </c>
      <c r="I2">
        <v>0</v>
      </c>
      <c r="J2">
        <v>2</v>
      </c>
      <c r="K2">
        <v>68.1</v>
      </c>
      <c r="L2">
        <v>48</v>
      </c>
      <c r="M2">
        <v>12</v>
      </c>
      <c r="N2">
        <v>0</v>
      </c>
      <c r="O2">
        <v>3</v>
      </c>
      <c r="P2">
        <v>21</v>
      </c>
      <c r="Q2">
        <v>20</v>
      </c>
      <c r="R2">
        <v>26</v>
      </c>
      <c r="S2">
        <v>65</v>
      </c>
      <c r="T2">
        <v>78</v>
      </c>
      <c r="U2">
        <v>12</v>
      </c>
      <c r="V2" s="3">
        <f aca="true" t="shared" si="0" ref="V2:V33">(4.45*1.25-X2)*K2/9</f>
        <v>33.31844931271477</v>
      </c>
      <c r="W2" s="2">
        <f aca="true" t="shared" si="1" ref="W2:W33">P2*9/K2/D2</f>
        <v>2.8611653571915165</v>
      </c>
      <c r="X2" s="2">
        <f aca="true" t="shared" si="2" ref="X2:X33">(P2-AD2)*9/K2/D2</f>
        <v>1.1591807075707343</v>
      </c>
      <c r="Y2" s="2">
        <f aca="true" t="shared" si="3" ref="Y2:Y33">P2*9/K2/D2</f>
        <v>2.8611653571915165</v>
      </c>
      <c r="Z2" s="2">
        <f aca="true" t="shared" si="4" ref="Z2:Z33">(1.5*L2+M2+2*N2+3*O2+R2-0.3*(K2*2.82))*0.324*9/K2/D2</f>
        <v>2.7098666061129038</v>
      </c>
      <c r="AA2" s="2">
        <f aca="true" t="shared" si="5" ref="AA2:AA33">(9*1.03)*(0.326*K2+1.46*O2+0.324*R2-0.168*S2)/K2/D2</f>
        <v>3.3798725646032968</v>
      </c>
      <c r="AB2" s="2">
        <f aca="true" t="shared" si="6" ref="AB2:AB33">4.46+0.095*Z2-0.113*(S2*9/K2)</f>
        <v>3.7467324817657475</v>
      </c>
      <c r="AC2" s="2">
        <f aca="true" t="shared" si="7" ref="AC2:AC33">T2/(E2-F2)</f>
        <v>0.9069767441860465</v>
      </c>
      <c r="AD2" s="5">
        <f aca="true" t="shared" si="8" ref="AD2:AD33">T2*0.314-U2</f>
        <v>12.492</v>
      </c>
      <c r="AE2" s="4">
        <f aca="true" t="shared" si="9" ref="AE2:AE33">(L2-O2)/(K2*2.82+L2-O2-S2)</f>
        <v>0.2615640366887156</v>
      </c>
      <c r="AF2" s="3">
        <f aca="true" t="shared" si="10" ref="AF2:AF33">(4.45-X2)*K2/9</f>
        <v>24.90053264604811</v>
      </c>
    </row>
    <row r="3" spans="1:32" ht="12.75">
      <c r="A3" s="1" t="s">
        <v>58</v>
      </c>
      <c r="B3" s="1">
        <v>34</v>
      </c>
      <c r="C3" t="s">
        <v>10</v>
      </c>
      <c r="D3" s="2">
        <v>1.03</v>
      </c>
      <c r="E3">
        <v>75</v>
      </c>
      <c r="F3">
        <v>0</v>
      </c>
      <c r="G3">
        <v>4</v>
      </c>
      <c r="H3">
        <v>3</v>
      </c>
      <c r="I3">
        <v>38</v>
      </c>
      <c r="J3">
        <v>3</v>
      </c>
      <c r="K3">
        <v>77.2</v>
      </c>
      <c r="L3">
        <v>45</v>
      </c>
      <c r="M3">
        <v>7</v>
      </c>
      <c r="N3">
        <v>1</v>
      </c>
      <c r="O3">
        <v>6</v>
      </c>
      <c r="P3">
        <v>17</v>
      </c>
      <c r="Q3">
        <v>13</v>
      </c>
      <c r="R3">
        <v>20</v>
      </c>
      <c r="S3">
        <v>87</v>
      </c>
      <c r="T3">
        <v>13</v>
      </c>
      <c r="U3">
        <v>4</v>
      </c>
      <c r="V3" s="3">
        <f t="shared" si="0"/>
        <v>31.288646170442284</v>
      </c>
      <c r="W3" s="2">
        <f t="shared" si="1"/>
        <v>1.924141053372906</v>
      </c>
      <c r="X3" s="2">
        <f t="shared" si="2"/>
        <v>1.9148599024095778</v>
      </c>
      <c r="Y3" s="2">
        <f t="shared" si="3"/>
        <v>1.924141053372906</v>
      </c>
      <c r="Z3" s="2">
        <f t="shared" si="4"/>
        <v>1.8038450223854319</v>
      </c>
      <c r="AA3" s="2">
        <f t="shared" si="5"/>
        <v>3.0067461139896374</v>
      </c>
      <c r="AB3" s="2">
        <f t="shared" si="6"/>
        <v>3.4852642408571857</v>
      </c>
      <c r="AC3" s="2">
        <f t="shared" si="7"/>
        <v>0.17333333333333334</v>
      </c>
      <c r="AD3" s="5">
        <f t="shared" si="8"/>
        <v>0.08199999999999985</v>
      </c>
      <c r="AE3" s="4">
        <f t="shared" si="9"/>
        <v>0.22981190779239144</v>
      </c>
      <c r="AF3" s="3">
        <f t="shared" si="10"/>
        <v>21.745868392664512</v>
      </c>
    </row>
    <row r="4" spans="1:32" ht="12.75">
      <c r="A4" s="1" t="s">
        <v>83</v>
      </c>
      <c r="B4" s="1">
        <v>27</v>
      </c>
      <c r="C4" t="s">
        <v>8</v>
      </c>
      <c r="D4" s="2">
        <v>1</v>
      </c>
      <c r="E4">
        <v>69</v>
      </c>
      <c r="F4">
        <v>0</v>
      </c>
      <c r="G4">
        <v>7</v>
      </c>
      <c r="H4">
        <v>1</v>
      </c>
      <c r="I4">
        <v>39</v>
      </c>
      <c r="J4">
        <v>4</v>
      </c>
      <c r="K4">
        <v>67.1</v>
      </c>
      <c r="L4">
        <v>49</v>
      </c>
      <c r="M4">
        <v>10</v>
      </c>
      <c r="N4">
        <v>1</v>
      </c>
      <c r="O4">
        <v>5</v>
      </c>
      <c r="P4">
        <v>15</v>
      </c>
      <c r="Q4">
        <v>13</v>
      </c>
      <c r="R4">
        <v>24</v>
      </c>
      <c r="S4">
        <v>64</v>
      </c>
      <c r="T4">
        <v>15</v>
      </c>
      <c r="U4">
        <v>2</v>
      </c>
      <c r="V4" s="3">
        <f t="shared" si="0"/>
        <v>29.18152777777778</v>
      </c>
      <c r="W4" s="2">
        <f t="shared" si="1"/>
        <v>2.0119225037257826</v>
      </c>
      <c r="X4" s="2">
        <f t="shared" si="2"/>
        <v>1.648435171385991</v>
      </c>
      <c r="Y4" s="2">
        <f t="shared" si="3"/>
        <v>2.0119225037257826</v>
      </c>
      <c r="Z4" s="2">
        <f t="shared" si="4"/>
        <v>2.9435259970193752</v>
      </c>
      <c r="AA4" s="2">
        <f t="shared" si="5"/>
        <v>3.619389299552905</v>
      </c>
      <c r="AB4" s="2">
        <f t="shared" si="6"/>
        <v>3.7696200665871835</v>
      </c>
      <c r="AC4" s="2">
        <f t="shared" si="7"/>
        <v>0.21739130434782608</v>
      </c>
      <c r="AD4" s="5">
        <f t="shared" si="8"/>
        <v>2.71</v>
      </c>
      <c r="AE4" s="4">
        <f t="shared" si="9"/>
        <v>0.2600134734254412</v>
      </c>
      <c r="AF4" s="3">
        <f t="shared" si="10"/>
        <v>20.887222222222224</v>
      </c>
    </row>
    <row r="5" spans="1:32" ht="12.75">
      <c r="A5" s="1" t="s">
        <v>127</v>
      </c>
      <c r="B5" s="1">
        <v>36</v>
      </c>
      <c r="C5" t="s">
        <v>15</v>
      </c>
      <c r="D5" s="2">
        <v>0.96</v>
      </c>
      <c r="E5">
        <v>64</v>
      </c>
      <c r="F5">
        <v>5</v>
      </c>
      <c r="G5">
        <v>5</v>
      </c>
      <c r="H5">
        <v>4</v>
      </c>
      <c r="I5">
        <v>2</v>
      </c>
      <c r="J5">
        <v>2</v>
      </c>
      <c r="K5">
        <v>88.1</v>
      </c>
      <c r="L5">
        <v>59</v>
      </c>
      <c r="M5">
        <v>10</v>
      </c>
      <c r="N5">
        <v>0</v>
      </c>
      <c r="O5">
        <v>6</v>
      </c>
      <c r="P5">
        <v>23</v>
      </c>
      <c r="Q5">
        <v>20</v>
      </c>
      <c r="R5">
        <v>38</v>
      </c>
      <c r="S5">
        <v>75</v>
      </c>
      <c r="T5">
        <v>42</v>
      </c>
      <c r="U5">
        <v>15</v>
      </c>
      <c r="V5" s="3">
        <f t="shared" si="0"/>
        <v>28.604861111111106</v>
      </c>
      <c r="W5" s="2">
        <f t="shared" si="1"/>
        <v>2.44750283768445</v>
      </c>
      <c r="X5" s="2">
        <f t="shared" si="2"/>
        <v>2.640323496027242</v>
      </c>
      <c r="Y5" s="2">
        <f t="shared" si="3"/>
        <v>2.44750283768445</v>
      </c>
      <c r="Z5" s="2">
        <f t="shared" si="4"/>
        <v>2.757105306469921</v>
      </c>
      <c r="AA5" s="2">
        <f t="shared" si="5"/>
        <v>4.076515820090806</v>
      </c>
      <c r="AB5" s="2">
        <f t="shared" si="6"/>
        <v>3.8561474785754823</v>
      </c>
      <c r="AC5" s="2">
        <f t="shared" si="7"/>
        <v>0.711864406779661</v>
      </c>
      <c r="AD5" s="5">
        <f t="shared" si="8"/>
        <v>-1.8119999999999994</v>
      </c>
      <c r="AE5" s="4">
        <f t="shared" si="9"/>
        <v>0.23405551973573807</v>
      </c>
      <c r="AF5" s="3">
        <f t="shared" si="10"/>
        <v>17.71472222222222</v>
      </c>
    </row>
    <row r="6" spans="1:32" ht="12.75">
      <c r="A6" s="1" t="s">
        <v>67</v>
      </c>
      <c r="B6" s="1">
        <v>37</v>
      </c>
      <c r="C6" t="s">
        <v>5</v>
      </c>
      <c r="D6" s="2">
        <v>0.96</v>
      </c>
      <c r="E6">
        <v>68</v>
      </c>
      <c r="F6">
        <v>0</v>
      </c>
      <c r="G6">
        <v>1</v>
      </c>
      <c r="H6">
        <v>5</v>
      </c>
      <c r="I6">
        <v>40</v>
      </c>
      <c r="J6">
        <v>5</v>
      </c>
      <c r="K6">
        <v>73</v>
      </c>
      <c r="L6">
        <v>61</v>
      </c>
      <c r="M6">
        <v>6</v>
      </c>
      <c r="N6">
        <v>1</v>
      </c>
      <c r="O6">
        <v>2</v>
      </c>
      <c r="P6">
        <v>19</v>
      </c>
      <c r="Q6">
        <v>17</v>
      </c>
      <c r="R6">
        <v>14</v>
      </c>
      <c r="S6">
        <v>62</v>
      </c>
      <c r="T6">
        <v>22</v>
      </c>
      <c r="U6">
        <v>4</v>
      </c>
      <c r="V6" s="3">
        <f t="shared" si="0"/>
        <v>28.355555555555558</v>
      </c>
      <c r="W6" s="2">
        <f t="shared" si="1"/>
        <v>2.440068493150685</v>
      </c>
      <c r="X6" s="2">
        <f t="shared" si="2"/>
        <v>2.0666095890410956</v>
      </c>
      <c r="Y6" s="2">
        <f t="shared" si="3"/>
        <v>2.440068493150685</v>
      </c>
      <c r="Z6" s="2">
        <f t="shared" si="4"/>
        <v>2.402620890410959</v>
      </c>
      <c r="AA6" s="2">
        <f t="shared" si="5"/>
        <v>2.75639640410959</v>
      </c>
      <c r="AB6" s="2">
        <f t="shared" si="6"/>
        <v>3.8244955599315067</v>
      </c>
      <c r="AC6" s="2">
        <f t="shared" si="7"/>
        <v>0.3235294117647059</v>
      </c>
      <c r="AD6" s="5">
        <f t="shared" si="8"/>
        <v>2.9080000000000004</v>
      </c>
      <c r="AE6" s="4">
        <f t="shared" si="9"/>
        <v>0.29084097407078774</v>
      </c>
      <c r="AF6" s="3">
        <f t="shared" si="10"/>
        <v>19.33194444444445</v>
      </c>
    </row>
    <row r="7" spans="1:32" ht="12.75">
      <c r="A7" s="1" t="s">
        <v>120</v>
      </c>
      <c r="B7" s="1">
        <v>35</v>
      </c>
      <c r="C7" t="s">
        <v>14</v>
      </c>
      <c r="D7" s="2">
        <v>0.98</v>
      </c>
      <c r="E7">
        <v>67</v>
      </c>
      <c r="F7">
        <v>0</v>
      </c>
      <c r="G7">
        <v>4</v>
      </c>
      <c r="H7">
        <v>2</v>
      </c>
      <c r="I7">
        <v>3</v>
      </c>
      <c r="J7">
        <v>0</v>
      </c>
      <c r="K7">
        <v>63.2</v>
      </c>
      <c r="L7">
        <v>38</v>
      </c>
      <c r="M7">
        <v>9</v>
      </c>
      <c r="N7">
        <v>0</v>
      </c>
      <c r="O7">
        <v>5</v>
      </c>
      <c r="P7">
        <v>15</v>
      </c>
      <c r="Q7">
        <v>15</v>
      </c>
      <c r="R7">
        <v>20</v>
      </c>
      <c r="S7">
        <v>67</v>
      </c>
      <c r="T7">
        <v>48</v>
      </c>
      <c r="U7">
        <v>11</v>
      </c>
      <c r="V7" s="3">
        <f t="shared" si="0"/>
        <v>27.910090702947844</v>
      </c>
      <c r="W7" s="2">
        <f t="shared" si="1"/>
        <v>2.1796693360888657</v>
      </c>
      <c r="X7" s="2">
        <f t="shared" si="2"/>
        <v>1.5879617669852752</v>
      </c>
      <c r="Y7" s="2">
        <f t="shared" si="3"/>
        <v>2.1796693360888657</v>
      </c>
      <c r="Z7" s="2">
        <f t="shared" si="4"/>
        <v>2.2378849909584084</v>
      </c>
      <c r="AA7" s="2">
        <f t="shared" si="5"/>
        <v>3.461462541978817</v>
      </c>
      <c r="AB7" s="2">
        <f t="shared" si="6"/>
        <v>3.5944503399638337</v>
      </c>
      <c r="AC7" s="2">
        <f t="shared" si="7"/>
        <v>0.7164179104477612</v>
      </c>
      <c r="AD7" s="5">
        <f t="shared" si="8"/>
        <v>4.071999999999999</v>
      </c>
      <c r="AE7" s="4">
        <f t="shared" si="9"/>
        <v>0.22881073885067674</v>
      </c>
      <c r="AF7" s="3">
        <f t="shared" si="10"/>
        <v>20.097868480725626</v>
      </c>
    </row>
    <row r="8" spans="1:32" ht="12.75">
      <c r="A8" s="1" t="s">
        <v>105</v>
      </c>
      <c r="B8" s="1">
        <v>29</v>
      </c>
      <c r="C8" t="s">
        <v>12</v>
      </c>
      <c r="D8" s="2">
        <v>0.94</v>
      </c>
      <c r="E8">
        <v>73</v>
      </c>
      <c r="F8">
        <v>0</v>
      </c>
      <c r="G8">
        <v>8</v>
      </c>
      <c r="H8">
        <v>1</v>
      </c>
      <c r="I8">
        <v>1</v>
      </c>
      <c r="J8">
        <v>5</v>
      </c>
      <c r="K8">
        <v>73.2</v>
      </c>
      <c r="L8">
        <v>55</v>
      </c>
      <c r="M8">
        <v>9</v>
      </c>
      <c r="N8">
        <v>3</v>
      </c>
      <c r="O8">
        <v>4</v>
      </c>
      <c r="P8">
        <v>17</v>
      </c>
      <c r="Q8">
        <v>15</v>
      </c>
      <c r="R8">
        <v>23</v>
      </c>
      <c r="S8">
        <v>70</v>
      </c>
      <c r="T8">
        <v>37</v>
      </c>
      <c r="U8">
        <v>11</v>
      </c>
      <c r="V8" s="3">
        <f t="shared" si="0"/>
        <v>27.814007092198587</v>
      </c>
      <c r="W8" s="2">
        <f t="shared" si="1"/>
        <v>2.2235786536449247</v>
      </c>
      <c r="X8" s="2">
        <f t="shared" si="2"/>
        <v>2.142745029647715</v>
      </c>
      <c r="Y8" s="2">
        <f t="shared" si="3"/>
        <v>2.2235786536449247</v>
      </c>
      <c r="Z8" s="2">
        <f t="shared" si="4"/>
        <v>2.990790094175096</v>
      </c>
      <c r="AA8" s="2">
        <f t="shared" si="5"/>
        <v>3.4213100802232295</v>
      </c>
      <c r="AB8" s="2">
        <f t="shared" si="6"/>
        <v>3.7715840753400762</v>
      </c>
      <c r="AC8" s="2">
        <f t="shared" si="7"/>
        <v>0.5068493150684932</v>
      </c>
      <c r="AD8" s="5">
        <f t="shared" si="8"/>
        <v>0.6180000000000003</v>
      </c>
      <c r="AE8" s="4">
        <f t="shared" si="9"/>
        <v>0.2721102953730579</v>
      </c>
      <c r="AF8" s="3">
        <f t="shared" si="10"/>
        <v>18.76567375886525</v>
      </c>
    </row>
    <row r="9" spans="1:32" ht="12.75">
      <c r="A9" s="1" t="s">
        <v>72</v>
      </c>
      <c r="B9" s="1">
        <v>28</v>
      </c>
      <c r="C9" t="s">
        <v>6</v>
      </c>
      <c r="D9" s="2">
        <v>1.02</v>
      </c>
      <c r="E9">
        <v>71</v>
      </c>
      <c r="F9">
        <v>0</v>
      </c>
      <c r="G9">
        <v>2</v>
      </c>
      <c r="H9">
        <v>3</v>
      </c>
      <c r="I9">
        <v>3</v>
      </c>
      <c r="J9">
        <v>2</v>
      </c>
      <c r="K9">
        <v>73.1</v>
      </c>
      <c r="L9">
        <v>53</v>
      </c>
      <c r="M9">
        <v>13</v>
      </c>
      <c r="N9">
        <v>0</v>
      </c>
      <c r="O9">
        <v>7</v>
      </c>
      <c r="P9">
        <v>18</v>
      </c>
      <c r="Q9">
        <v>18</v>
      </c>
      <c r="R9">
        <v>19</v>
      </c>
      <c r="S9">
        <v>69</v>
      </c>
      <c r="T9">
        <v>34</v>
      </c>
      <c r="U9">
        <v>11</v>
      </c>
      <c r="V9" s="3">
        <f t="shared" si="0"/>
        <v>27.215155228758167</v>
      </c>
      <c r="W9" s="2">
        <f t="shared" si="1"/>
        <v>2.172688500844935</v>
      </c>
      <c r="X9" s="2">
        <f t="shared" si="2"/>
        <v>2.2117968938601433</v>
      </c>
      <c r="Y9" s="2">
        <f t="shared" si="3"/>
        <v>2.172688500844935</v>
      </c>
      <c r="Z9" s="2">
        <f t="shared" si="4"/>
        <v>2.7632973686328164</v>
      </c>
      <c r="AA9" s="2">
        <f t="shared" si="5"/>
        <v>3.557540597086988</v>
      </c>
      <c r="AB9" s="2">
        <f t="shared" si="6"/>
        <v>3.7625542896918</v>
      </c>
      <c r="AC9" s="2">
        <f t="shared" si="7"/>
        <v>0.4788732394366197</v>
      </c>
      <c r="AD9" s="5">
        <f t="shared" si="8"/>
        <v>-0.32399999999999984</v>
      </c>
      <c r="AE9" s="4">
        <f t="shared" si="9"/>
        <v>0.2511712223302138</v>
      </c>
      <c r="AF9" s="3">
        <f t="shared" si="10"/>
        <v>18.179183006535947</v>
      </c>
    </row>
    <row r="10" spans="1:32" ht="12.75">
      <c r="A10" s="1" t="s">
        <v>88</v>
      </c>
      <c r="B10" s="1">
        <v>41</v>
      </c>
      <c r="C10" t="s">
        <v>9</v>
      </c>
      <c r="D10" s="2">
        <v>0.97</v>
      </c>
      <c r="E10">
        <v>67</v>
      </c>
      <c r="F10">
        <v>0</v>
      </c>
      <c r="G10">
        <v>8</v>
      </c>
      <c r="H10">
        <v>6</v>
      </c>
      <c r="I10">
        <v>4</v>
      </c>
      <c r="J10">
        <v>6</v>
      </c>
      <c r="K10">
        <v>69.2</v>
      </c>
      <c r="L10">
        <v>57</v>
      </c>
      <c r="M10">
        <v>10</v>
      </c>
      <c r="N10">
        <v>0</v>
      </c>
      <c r="O10">
        <v>5</v>
      </c>
      <c r="P10">
        <v>20</v>
      </c>
      <c r="Q10">
        <v>20</v>
      </c>
      <c r="R10">
        <v>28</v>
      </c>
      <c r="S10">
        <v>61</v>
      </c>
      <c r="T10">
        <v>29</v>
      </c>
      <c r="U10">
        <v>5</v>
      </c>
      <c r="V10" s="3">
        <f t="shared" si="0"/>
        <v>26.38387743413517</v>
      </c>
      <c r="W10" s="2">
        <f t="shared" si="1"/>
        <v>2.681604195220785</v>
      </c>
      <c r="X10" s="2">
        <f t="shared" si="2"/>
        <v>2.131070853941958</v>
      </c>
      <c r="Y10" s="2">
        <f t="shared" si="3"/>
        <v>2.681604195220785</v>
      </c>
      <c r="Z10" s="2">
        <f t="shared" si="4"/>
        <v>3.4734823431261543</v>
      </c>
      <c r="AA10" s="2">
        <f t="shared" si="5"/>
        <v>3.9612249567963764</v>
      </c>
      <c r="AB10" s="2">
        <f t="shared" si="6"/>
        <v>3.893492383290626</v>
      </c>
      <c r="AC10" s="2">
        <f t="shared" si="7"/>
        <v>0.43283582089552236</v>
      </c>
      <c r="AD10" s="5">
        <f t="shared" si="8"/>
        <v>4.106</v>
      </c>
      <c r="AE10" s="4">
        <f t="shared" si="9"/>
        <v>0.2793536187037992</v>
      </c>
      <c r="AF10" s="3">
        <f t="shared" si="10"/>
        <v>17.82998854524628</v>
      </c>
    </row>
    <row r="11" spans="1:32" ht="12.75">
      <c r="A11" s="1" t="s">
        <v>90</v>
      </c>
      <c r="B11" s="1">
        <v>27</v>
      </c>
      <c r="C11" t="s">
        <v>9</v>
      </c>
      <c r="D11" s="2">
        <v>0.97</v>
      </c>
      <c r="E11">
        <v>53</v>
      </c>
      <c r="F11">
        <v>7</v>
      </c>
      <c r="G11">
        <v>5</v>
      </c>
      <c r="H11">
        <v>3</v>
      </c>
      <c r="I11">
        <v>5</v>
      </c>
      <c r="J11">
        <v>1</v>
      </c>
      <c r="K11">
        <v>108</v>
      </c>
      <c r="L11">
        <v>87</v>
      </c>
      <c r="M11">
        <v>10</v>
      </c>
      <c r="N11">
        <v>1</v>
      </c>
      <c r="O11">
        <v>6</v>
      </c>
      <c r="P11">
        <v>40</v>
      </c>
      <c r="Q11">
        <v>38</v>
      </c>
      <c r="R11">
        <v>37</v>
      </c>
      <c r="S11">
        <v>106</v>
      </c>
      <c r="T11">
        <v>28</v>
      </c>
      <c r="U11">
        <v>8</v>
      </c>
      <c r="V11" s="3">
        <f t="shared" si="0"/>
        <v>26.329381443298974</v>
      </c>
      <c r="W11" s="2">
        <f t="shared" si="1"/>
        <v>3.436426116838488</v>
      </c>
      <c r="X11" s="2">
        <f t="shared" si="2"/>
        <v>3.3683848797250855</v>
      </c>
      <c r="Y11" s="2">
        <f t="shared" si="3"/>
        <v>3.436426116838488</v>
      </c>
      <c r="Z11" s="2">
        <f t="shared" si="4"/>
        <v>2.95418969072165</v>
      </c>
      <c r="AA11" s="2">
        <f t="shared" si="5"/>
        <v>3.3756391752577315</v>
      </c>
      <c r="AB11" s="2">
        <f t="shared" si="6"/>
        <v>3.74248135395189</v>
      </c>
      <c r="AC11" s="2">
        <f t="shared" si="7"/>
        <v>0.6086956521739131</v>
      </c>
      <c r="AD11" s="5">
        <f t="shared" si="8"/>
        <v>0.7919999999999998</v>
      </c>
      <c r="AE11" s="4">
        <f t="shared" si="9"/>
        <v>0.2897410216053799</v>
      </c>
      <c r="AF11" s="3">
        <f t="shared" si="10"/>
        <v>12.979381443298976</v>
      </c>
    </row>
    <row r="12" spans="1:32" ht="12.75">
      <c r="A12" s="1" t="s">
        <v>63</v>
      </c>
      <c r="B12" s="1">
        <v>30</v>
      </c>
      <c r="C12" t="s">
        <v>4</v>
      </c>
      <c r="D12" s="2">
        <v>1.15</v>
      </c>
      <c r="E12">
        <v>78</v>
      </c>
      <c r="F12">
        <v>0</v>
      </c>
      <c r="G12">
        <v>2</v>
      </c>
      <c r="H12">
        <v>5</v>
      </c>
      <c r="I12">
        <v>31</v>
      </c>
      <c r="J12">
        <v>3</v>
      </c>
      <c r="K12">
        <v>74.1</v>
      </c>
      <c r="L12">
        <v>59</v>
      </c>
      <c r="M12">
        <v>12</v>
      </c>
      <c r="N12">
        <v>4</v>
      </c>
      <c r="O12">
        <v>6</v>
      </c>
      <c r="P12">
        <v>25</v>
      </c>
      <c r="Q12">
        <v>24</v>
      </c>
      <c r="R12">
        <v>34</v>
      </c>
      <c r="S12">
        <v>91</v>
      </c>
      <c r="T12">
        <v>19</v>
      </c>
      <c r="U12">
        <v>5</v>
      </c>
      <c r="V12" s="3">
        <f t="shared" si="0"/>
        <v>24.898786231884056</v>
      </c>
      <c r="W12" s="2">
        <f t="shared" si="1"/>
        <v>2.6403802147509245</v>
      </c>
      <c r="X12" s="2">
        <f t="shared" si="2"/>
        <v>2.5383559232529485</v>
      </c>
      <c r="Y12" s="2">
        <f t="shared" si="3"/>
        <v>2.6403802147509245</v>
      </c>
      <c r="Z12" s="2">
        <f t="shared" si="4"/>
        <v>3.347040337968669</v>
      </c>
      <c r="AA12" s="2">
        <f t="shared" si="5"/>
        <v>3.116064566097518</v>
      </c>
      <c r="AB12" s="2">
        <f t="shared" si="6"/>
        <v>3.5290214636859707</v>
      </c>
      <c r="AC12" s="2">
        <f t="shared" si="7"/>
        <v>0.24358974358974358</v>
      </c>
      <c r="AD12" s="5">
        <f t="shared" si="8"/>
        <v>0.9660000000000002</v>
      </c>
      <c r="AE12" s="4">
        <f t="shared" si="9"/>
        <v>0.3100104116704297</v>
      </c>
      <c r="AF12" s="3">
        <f t="shared" si="10"/>
        <v>15.739202898550722</v>
      </c>
    </row>
    <row r="13" spans="1:32" ht="12.75">
      <c r="A13" s="1" t="s">
        <v>95</v>
      </c>
      <c r="B13" s="1">
        <v>32</v>
      </c>
      <c r="C13" t="s">
        <v>10</v>
      </c>
      <c r="D13" s="2">
        <v>1.03</v>
      </c>
      <c r="E13">
        <v>62</v>
      </c>
      <c r="F13">
        <v>0</v>
      </c>
      <c r="G13">
        <v>4</v>
      </c>
      <c r="H13">
        <v>0</v>
      </c>
      <c r="I13">
        <v>0</v>
      </c>
      <c r="J13">
        <v>1</v>
      </c>
      <c r="K13">
        <v>72.1</v>
      </c>
      <c r="L13">
        <v>47</v>
      </c>
      <c r="M13">
        <v>10</v>
      </c>
      <c r="N13">
        <v>1</v>
      </c>
      <c r="O13">
        <v>6</v>
      </c>
      <c r="P13">
        <v>21</v>
      </c>
      <c r="Q13">
        <v>18</v>
      </c>
      <c r="R13">
        <v>23</v>
      </c>
      <c r="S13">
        <v>54</v>
      </c>
      <c r="T13">
        <v>27</v>
      </c>
      <c r="U13">
        <v>8</v>
      </c>
      <c r="V13" s="3">
        <f t="shared" si="0"/>
        <v>24.637533710895365</v>
      </c>
      <c r="W13" s="2">
        <f t="shared" si="1"/>
        <v>2.545008954661137</v>
      </c>
      <c r="X13" s="2">
        <f t="shared" si="2"/>
        <v>2.4870797032169447</v>
      </c>
      <c r="Y13" s="2">
        <f t="shared" si="3"/>
        <v>2.545008954661137</v>
      </c>
      <c r="Z13" s="2">
        <f t="shared" si="4"/>
        <v>2.4542492816072614</v>
      </c>
      <c r="AA13" s="2">
        <f t="shared" si="5"/>
        <v>3.8252621359223298</v>
      </c>
      <c r="AB13" s="2">
        <f t="shared" si="6"/>
        <v>3.931461587439236</v>
      </c>
      <c r="AC13" s="2">
        <f t="shared" si="7"/>
        <v>0.43548387096774194</v>
      </c>
      <c r="AD13" s="5">
        <f t="shared" si="8"/>
        <v>0.47799999999999976</v>
      </c>
      <c r="AE13" s="4">
        <f t="shared" si="9"/>
        <v>0.21542438604049982</v>
      </c>
      <c r="AF13" s="3">
        <f t="shared" si="10"/>
        <v>15.725172599784255</v>
      </c>
    </row>
    <row r="14" spans="1:32" ht="12.75">
      <c r="A14" s="1" t="s">
        <v>121</v>
      </c>
      <c r="B14" s="1">
        <v>33</v>
      </c>
      <c r="C14" t="s">
        <v>14</v>
      </c>
      <c r="D14" s="2">
        <v>0.98</v>
      </c>
      <c r="E14">
        <v>63</v>
      </c>
      <c r="F14">
        <v>0</v>
      </c>
      <c r="G14">
        <v>1</v>
      </c>
      <c r="H14">
        <v>2</v>
      </c>
      <c r="I14">
        <v>39</v>
      </c>
      <c r="J14">
        <v>4</v>
      </c>
      <c r="K14">
        <v>59</v>
      </c>
      <c r="L14">
        <v>43</v>
      </c>
      <c r="M14">
        <v>5</v>
      </c>
      <c r="N14">
        <v>1</v>
      </c>
      <c r="O14">
        <v>4</v>
      </c>
      <c r="P14">
        <v>14</v>
      </c>
      <c r="Q14">
        <v>14</v>
      </c>
      <c r="R14">
        <v>27</v>
      </c>
      <c r="S14">
        <v>51</v>
      </c>
      <c r="T14">
        <v>10</v>
      </c>
      <c r="U14">
        <v>1</v>
      </c>
      <c r="V14" s="3">
        <f t="shared" si="0"/>
        <v>24.36323696145125</v>
      </c>
      <c r="W14" s="2">
        <f t="shared" si="1"/>
        <v>2.179176755447942</v>
      </c>
      <c r="X14" s="2">
        <f t="shared" si="2"/>
        <v>1.8460740228294708</v>
      </c>
      <c r="Y14" s="2">
        <f t="shared" si="3"/>
        <v>2.179176755447942</v>
      </c>
      <c r="Z14" s="2">
        <f t="shared" si="4"/>
        <v>3.0554959529574544</v>
      </c>
      <c r="AA14" s="2">
        <f t="shared" si="5"/>
        <v>4.048851262538914</v>
      </c>
      <c r="AB14" s="2">
        <f t="shared" si="6"/>
        <v>3.871170420615704</v>
      </c>
      <c r="AC14" s="2">
        <f t="shared" si="7"/>
        <v>0.15873015873015872</v>
      </c>
      <c r="AD14" s="5">
        <f t="shared" si="8"/>
        <v>2.14</v>
      </c>
      <c r="AE14" s="4">
        <f t="shared" si="9"/>
        <v>0.2526233968130587</v>
      </c>
      <c r="AF14" s="3">
        <f t="shared" si="10"/>
        <v>17.070181405895696</v>
      </c>
    </row>
    <row r="15" spans="1:32" ht="12.75">
      <c r="A15" s="1" t="s">
        <v>98</v>
      </c>
      <c r="B15" s="1">
        <v>33</v>
      </c>
      <c r="C15" t="s">
        <v>11</v>
      </c>
      <c r="D15" s="2">
        <v>1</v>
      </c>
      <c r="E15">
        <v>78</v>
      </c>
      <c r="F15">
        <v>0</v>
      </c>
      <c r="G15">
        <v>5</v>
      </c>
      <c r="H15">
        <v>5</v>
      </c>
      <c r="I15">
        <v>3</v>
      </c>
      <c r="J15">
        <v>0</v>
      </c>
      <c r="K15">
        <v>94.2</v>
      </c>
      <c r="L15">
        <v>76</v>
      </c>
      <c r="M15">
        <v>15</v>
      </c>
      <c r="N15">
        <v>3</v>
      </c>
      <c r="O15">
        <v>7</v>
      </c>
      <c r="P15">
        <v>34</v>
      </c>
      <c r="Q15">
        <v>29</v>
      </c>
      <c r="R15">
        <v>36</v>
      </c>
      <c r="S15">
        <v>55</v>
      </c>
      <c r="T15">
        <v>28</v>
      </c>
      <c r="U15">
        <v>9</v>
      </c>
      <c r="V15" s="3">
        <f t="shared" si="0"/>
        <v>24.01283333333334</v>
      </c>
      <c r="W15" s="2">
        <f t="shared" si="1"/>
        <v>3.2484076433121016</v>
      </c>
      <c r="X15" s="2">
        <f t="shared" si="2"/>
        <v>3.2682802547770695</v>
      </c>
      <c r="Y15" s="2">
        <f t="shared" si="3"/>
        <v>3.2484076433121016</v>
      </c>
      <c r="Z15" s="2">
        <f t="shared" si="4"/>
        <v>3.47650349044586</v>
      </c>
      <c r="AA15" s="2">
        <f t="shared" si="5"/>
        <v>4.266286242038216</v>
      </c>
      <c r="AB15" s="2">
        <f t="shared" si="6"/>
        <v>4.1964780226751595</v>
      </c>
      <c r="AC15" s="2">
        <f t="shared" si="7"/>
        <v>0.358974358974359</v>
      </c>
      <c r="AD15" s="5">
        <f t="shared" si="8"/>
        <v>-0.20800000000000018</v>
      </c>
      <c r="AE15" s="4">
        <f t="shared" si="9"/>
        <v>0.2467422866215617</v>
      </c>
      <c r="AF15" s="3">
        <f t="shared" si="10"/>
        <v>12.368666666666675</v>
      </c>
    </row>
    <row r="16" spans="1:32" ht="12.75">
      <c r="A16" s="1" t="s">
        <v>38</v>
      </c>
      <c r="B16" s="1">
        <v>26</v>
      </c>
      <c r="C16" t="s">
        <v>0</v>
      </c>
      <c r="D16" s="2">
        <v>1.05</v>
      </c>
      <c r="E16">
        <v>61</v>
      </c>
      <c r="F16">
        <v>0</v>
      </c>
      <c r="G16">
        <v>3</v>
      </c>
      <c r="H16">
        <v>4</v>
      </c>
      <c r="I16">
        <v>15</v>
      </c>
      <c r="J16">
        <v>2</v>
      </c>
      <c r="K16">
        <v>66.1</v>
      </c>
      <c r="L16">
        <v>51</v>
      </c>
      <c r="M16">
        <v>6</v>
      </c>
      <c r="N16">
        <v>0</v>
      </c>
      <c r="O16">
        <v>5</v>
      </c>
      <c r="P16">
        <v>19</v>
      </c>
      <c r="Q16">
        <v>18</v>
      </c>
      <c r="R16">
        <v>20</v>
      </c>
      <c r="S16">
        <v>75</v>
      </c>
      <c r="T16">
        <v>22</v>
      </c>
      <c r="U16">
        <v>7</v>
      </c>
      <c r="V16" s="3">
        <f t="shared" si="0"/>
        <v>22.67061507936508</v>
      </c>
      <c r="W16" s="2">
        <f t="shared" si="1"/>
        <v>2.46379943808083</v>
      </c>
      <c r="X16" s="2">
        <f t="shared" si="2"/>
        <v>2.475729414307326</v>
      </c>
      <c r="Y16" s="2">
        <f t="shared" si="3"/>
        <v>2.46379943808083</v>
      </c>
      <c r="Z16" s="2">
        <f t="shared" si="4"/>
        <v>2.5872131748433116</v>
      </c>
      <c r="AA16" s="2">
        <f t="shared" si="5"/>
        <v>3.0357196455586775</v>
      </c>
      <c r="AB16" s="2">
        <f t="shared" si="6"/>
        <v>3.551851817419494</v>
      </c>
      <c r="AC16" s="2">
        <f t="shared" si="7"/>
        <v>0.36065573770491804</v>
      </c>
      <c r="AD16" s="5">
        <f t="shared" si="8"/>
        <v>-0.09199999999999964</v>
      </c>
      <c r="AE16" s="4">
        <f t="shared" si="9"/>
        <v>0.29224533360440147</v>
      </c>
      <c r="AF16" s="3">
        <f t="shared" si="10"/>
        <v>14.499920634920638</v>
      </c>
    </row>
    <row r="17" spans="1:32" ht="12.75">
      <c r="A17" s="1" t="s">
        <v>125</v>
      </c>
      <c r="B17" s="1">
        <v>23</v>
      </c>
      <c r="C17" t="s">
        <v>15</v>
      </c>
      <c r="D17" s="2">
        <v>0.96</v>
      </c>
      <c r="E17">
        <v>74</v>
      </c>
      <c r="F17">
        <v>0</v>
      </c>
      <c r="G17">
        <v>2</v>
      </c>
      <c r="H17">
        <v>4</v>
      </c>
      <c r="I17">
        <v>47</v>
      </c>
      <c r="J17">
        <v>7</v>
      </c>
      <c r="K17">
        <v>74.1</v>
      </c>
      <c r="L17">
        <v>55</v>
      </c>
      <c r="M17">
        <v>3</v>
      </c>
      <c r="N17">
        <v>0</v>
      </c>
      <c r="O17">
        <v>9</v>
      </c>
      <c r="P17">
        <v>24</v>
      </c>
      <c r="Q17">
        <v>15</v>
      </c>
      <c r="R17">
        <v>17</v>
      </c>
      <c r="S17">
        <v>61</v>
      </c>
      <c r="T17">
        <v>18</v>
      </c>
      <c r="U17">
        <v>5</v>
      </c>
      <c r="V17" s="3">
        <f t="shared" si="0"/>
        <v>21.477083333333333</v>
      </c>
      <c r="W17" s="2">
        <f t="shared" si="1"/>
        <v>3.036437246963563</v>
      </c>
      <c r="X17" s="2">
        <f t="shared" si="2"/>
        <v>2.9539473684210527</v>
      </c>
      <c r="Y17" s="2">
        <f t="shared" si="3"/>
        <v>3.036437246963563</v>
      </c>
      <c r="Z17" s="2">
        <f t="shared" si="4"/>
        <v>2.7387264170040497</v>
      </c>
      <c r="AA17" s="2">
        <f t="shared" si="5"/>
        <v>4.242573127530366</v>
      </c>
      <c r="AB17" s="2">
        <f t="shared" si="6"/>
        <v>3.8829725318825914</v>
      </c>
      <c r="AC17" s="2">
        <f t="shared" si="7"/>
        <v>0.24324324324324326</v>
      </c>
      <c r="AD17" s="5">
        <f t="shared" si="8"/>
        <v>0.6520000000000001</v>
      </c>
      <c r="AE17" s="4">
        <f t="shared" si="9"/>
        <v>0.2371598560542787</v>
      </c>
      <c r="AF17" s="3">
        <f t="shared" si="10"/>
        <v>12.3175</v>
      </c>
    </row>
    <row r="18" spans="1:32" ht="12.75">
      <c r="A18" s="1" t="s">
        <v>124</v>
      </c>
      <c r="B18" s="1">
        <v>25</v>
      </c>
      <c r="C18" t="s">
        <v>15</v>
      </c>
      <c r="D18" s="2">
        <v>0.96</v>
      </c>
      <c r="E18">
        <v>79</v>
      </c>
      <c r="F18">
        <v>0</v>
      </c>
      <c r="G18">
        <v>4</v>
      </c>
      <c r="H18">
        <v>4</v>
      </c>
      <c r="I18">
        <v>1</v>
      </c>
      <c r="J18">
        <v>4</v>
      </c>
      <c r="K18">
        <v>86</v>
      </c>
      <c r="L18">
        <v>80</v>
      </c>
      <c r="M18">
        <v>15</v>
      </c>
      <c r="N18">
        <v>2</v>
      </c>
      <c r="O18">
        <v>2</v>
      </c>
      <c r="P18">
        <v>32</v>
      </c>
      <c r="Q18">
        <v>28</v>
      </c>
      <c r="R18">
        <v>37</v>
      </c>
      <c r="S18">
        <v>50</v>
      </c>
      <c r="T18">
        <v>27</v>
      </c>
      <c r="U18">
        <v>7</v>
      </c>
      <c r="V18" s="3">
        <f t="shared" si="0"/>
        <v>21.359027777777776</v>
      </c>
      <c r="W18" s="2">
        <f t="shared" si="1"/>
        <v>3.4883720930232562</v>
      </c>
      <c r="X18" s="2">
        <f t="shared" si="2"/>
        <v>3.3272529069767445</v>
      </c>
      <c r="Y18" s="2">
        <f t="shared" si="3"/>
        <v>3.4883720930232562</v>
      </c>
      <c r="Z18" s="2">
        <f t="shared" si="4"/>
        <v>3.8584726744186053</v>
      </c>
      <c r="AA18" s="2">
        <f t="shared" si="5"/>
        <v>3.8786686046511636</v>
      </c>
      <c r="AB18" s="2">
        <f t="shared" si="6"/>
        <v>4.235275834302326</v>
      </c>
      <c r="AC18" s="2">
        <f t="shared" si="7"/>
        <v>0.34177215189873417</v>
      </c>
      <c r="AD18" s="5">
        <f t="shared" si="8"/>
        <v>1.4779999999999998</v>
      </c>
      <c r="AE18" s="4">
        <f t="shared" si="9"/>
        <v>0.2883335797722904</v>
      </c>
      <c r="AF18" s="3">
        <f t="shared" si="10"/>
        <v>10.728472222222221</v>
      </c>
    </row>
    <row r="19" spans="1:32" ht="12.75">
      <c r="A19" s="1" t="s">
        <v>73</v>
      </c>
      <c r="B19" s="1">
        <v>29</v>
      </c>
      <c r="C19" t="s">
        <v>6</v>
      </c>
      <c r="D19" s="2">
        <v>1.02</v>
      </c>
      <c r="E19">
        <v>70</v>
      </c>
      <c r="F19">
        <v>0</v>
      </c>
      <c r="G19">
        <v>4</v>
      </c>
      <c r="H19">
        <v>4</v>
      </c>
      <c r="I19">
        <v>42</v>
      </c>
      <c r="J19">
        <v>4</v>
      </c>
      <c r="K19">
        <v>70.2</v>
      </c>
      <c r="L19">
        <v>58</v>
      </c>
      <c r="M19">
        <v>11</v>
      </c>
      <c r="N19">
        <v>0</v>
      </c>
      <c r="O19">
        <v>5</v>
      </c>
      <c r="P19">
        <v>21</v>
      </c>
      <c r="Q19">
        <v>18</v>
      </c>
      <c r="R19">
        <v>23</v>
      </c>
      <c r="S19">
        <v>103</v>
      </c>
      <c r="T19">
        <v>17</v>
      </c>
      <c r="U19">
        <v>7</v>
      </c>
      <c r="V19" s="3">
        <f t="shared" si="0"/>
        <v>21.169852941176472</v>
      </c>
      <c r="W19" s="2">
        <f t="shared" si="1"/>
        <v>2.639517345399698</v>
      </c>
      <c r="X19" s="2">
        <f t="shared" si="2"/>
        <v>2.8484162895927603</v>
      </c>
      <c r="Y19" s="2">
        <f t="shared" si="3"/>
        <v>2.639517345399698</v>
      </c>
      <c r="Z19" s="2">
        <f t="shared" si="4"/>
        <v>3.1198968325791863</v>
      </c>
      <c r="AA19" s="2">
        <f t="shared" si="5"/>
        <v>2.632377576671694</v>
      </c>
      <c r="AB19" s="2">
        <f t="shared" si="6"/>
        <v>3.2642107119155357</v>
      </c>
      <c r="AC19" s="2">
        <f t="shared" si="7"/>
        <v>0.24285714285714285</v>
      </c>
      <c r="AD19" s="5">
        <f t="shared" si="8"/>
        <v>-1.662</v>
      </c>
      <c r="AE19" s="4">
        <f t="shared" si="9"/>
        <v>0.35819523667919223</v>
      </c>
      <c r="AF19" s="3">
        <f t="shared" si="10"/>
        <v>12.49235294117647</v>
      </c>
    </row>
    <row r="20" spans="1:32" ht="12.75">
      <c r="A20" s="1" t="s">
        <v>126</v>
      </c>
      <c r="B20" s="1">
        <v>27</v>
      </c>
      <c r="C20" t="s">
        <v>15</v>
      </c>
      <c r="D20" s="2">
        <v>0.96</v>
      </c>
      <c r="E20">
        <v>68</v>
      </c>
      <c r="F20">
        <v>0</v>
      </c>
      <c r="G20">
        <v>8</v>
      </c>
      <c r="H20">
        <v>7</v>
      </c>
      <c r="I20">
        <v>1</v>
      </c>
      <c r="J20">
        <v>2</v>
      </c>
      <c r="K20">
        <v>71</v>
      </c>
      <c r="L20">
        <v>75</v>
      </c>
      <c r="M20">
        <v>15</v>
      </c>
      <c r="N20">
        <v>0</v>
      </c>
      <c r="O20">
        <v>7</v>
      </c>
      <c r="P20">
        <v>23</v>
      </c>
      <c r="Q20">
        <v>21</v>
      </c>
      <c r="R20">
        <v>14</v>
      </c>
      <c r="S20">
        <v>40</v>
      </c>
      <c r="T20">
        <v>37</v>
      </c>
      <c r="U20">
        <v>11</v>
      </c>
      <c r="V20" s="3">
        <f t="shared" si="0"/>
        <v>20.56736111111111</v>
      </c>
      <c r="W20" s="2">
        <f t="shared" si="1"/>
        <v>3.036971830985916</v>
      </c>
      <c r="X20" s="2">
        <f t="shared" si="2"/>
        <v>2.9553697183098593</v>
      </c>
      <c r="Y20" s="2">
        <f t="shared" si="3"/>
        <v>3.036971830985916</v>
      </c>
      <c r="Z20" s="2">
        <f t="shared" si="4"/>
        <v>4.382299647887325</v>
      </c>
      <c r="AA20" s="2">
        <f t="shared" si="5"/>
        <v>4.240861795774648</v>
      </c>
      <c r="AB20" s="2">
        <f t="shared" si="6"/>
        <v>4.3033607200704225</v>
      </c>
      <c r="AC20" s="2">
        <f t="shared" si="7"/>
        <v>0.5441176470588235</v>
      </c>
      <c r="AD20" s="5">
        <f t="shared" si="8"/>
        <v>0.6180000000000003</v>
      </c>
      <c r="AE20" s="4">
        <f t="shared" si="9"/>
        <v>0.29795811059503985</v>
      </c>
      <c r="AF20" s="3">
        <f t="shared" si="10"/>
        <v>11.790972222222223</v>
      </c>
    </row>
    <row r="21" spans="1:32" ht="12.75">
      <c r="A21" s="1" t="s">
        <v>103</v>
      </c>
      <c r="B21" s="1">
        <v>27</v>
      </c>
      <c r="C21" t="s">
        <v>11</v>
      </c>
      <c r="D21" s="2">
        <v>1</v>
      </c>
      <c r="E21">
        <v>51</v>
      </c>
      <c r="F21">
        <v>0</v>
      </c>
      <c r="G21">
        <v>1</v>
      </c>
      <c r="H21">
        <v>3</v>
      </c>
      <c r="I21">
        <v>3</v>
      </c>
      <c r="J21">
        <v>0</v>
      </c>
      <c r="K21">
        <v>50</v>
      </c>
      <c r="L21">
        <v>35</v>
      </c>
      <c r="M21">
        <v>10</v>
      </c>
      <c r="N21">
        <v>0</v>
      </c>
      <c r="O21">
        <v>2</v>
      </c>
      <c r="P21">
        <v>15</v>
      </c>
      <c r="Q21">
        <v>15</v>
      </c>
      <c r="R21">
        <v>31</v>
      </c>
      <c r="S21">
        <v>58</v>
      </c>
      <c r="T21">
        <v>33</v>
      </c>
      <c r="U21">
        <v>7</v>
      </c>
      <c r="V21" s="3">
        <f t="shared" si="0"/>
        <v>19.26477777777778</v>
      </c>
      <c r="W21" s="2">
        <f t="shared" si="1"/>
        <v>2.7</v>
      </c>
      <c r="X21" s="2">
        <f t="shared" si="2"/>
        <v>2.09484</v>
      </c>
      <c r="Y21" s="2">
        <f t="shared" si="3"/>
        <v>2.7</v>
      </c>
      <c r="Z21" s="2">
        <f t="shared" si="4"/>
        <v>3.3359040000000006</v>
      </c>
      <c r="AA21" s="2">
        <f t="shared" si="5"/>
        <v>3.619008</v>
      </c>
      <c r="AB21" s="2">
        <f t="shared" si="6"/>
        <v>3.5971908800000003</v>
      </c>
      <c r="AC21" s="2">
        <f t="shared" si="7"/>
        <v>0.6470588235294118</v>
      </c>
      <c r="AD21" s="5">
        <f t="shared" si="8"/>
        <v>3.362</v>
      </c>
      <c r="AE21" s="4">
        <f t="shared" si="9"/>
        <v>0.28448275862068967</v>
      </c>
      <c r="AF21" s="3">
        <f t="shared" si="10"/>
        <v>13.084222222222223</v>
      </c>
    </row>
    <row r="22" spans="1:32" ht="12.75">
      <c r="A22" s="1" t="s">
        <v>50</v>
      </c>
      <c r="B22" s="1">
        <v>28</v>
      </c>
      <c r="C22" t="s">
        <v>2</v>
      </c>
      <c r="D22" s="2">
        <v>1</v>
      </c>
      <c r="E22">
        <v>63</v>
      </c>
      <c r="F22">
        <v>6</v>
      </c>
      <c r="G22">
        <v>5</v>
      </c>
      <c r="H22">
        <v>3</v>
      </c>
      <c r="I22">
        <v>33</v>
      </c>
      <c r="J22">
        <v>2</v>
      </c>
      <c r="K22">
        <v>92</v>
      </c>
      <c r="L22">
        <v>83</v>
      </c>
      <c r="M22">
        <v>14</v>
      </c>
      <c r="N22">
        <v>1</v>
      </c>
      <c r="O22">
        <v>4</v>
      </c>
      <c r="P22">
        <v>35</v>
      </c>
      <c r="Q22">
        <v>32</v>
      </c>
      <c r="R22">
        <v>49</v>
      </c>
      <c r="S22">
        <v>89</v>
      </c>
      <c r="T22">
        <v>10</v>
      </c>
      <c r="U22">
        <v>6</v>
      </c>
      <c r="V22" s="3">
        <f t="shared" si="0"/>
        <v>19.00111111111111</v>
      </c>
      <c r="W22" s="2">
        <f t="shared" si="1"/>
        <v>3.4239130434782608</v>
      </c>
      <c r="X22" s="2">
        <f t="shared" si="2"/>
        <v>3.7036956521739133</v>
      </c>
      <c r="Y22" s="2">
        <f t="shared" si="3"/>
        <v>3.4239130434782608</v>
      </c>
      <c r="Z22" s="2">
        <f t="shared" si="4"/>
        <v>3.9197379130434786</v>
      </c>
      <c r="AA22" s="2">
        <f t="shared" si="5"/>
        <v>3.7035665217391305</v>
      </c>
      <c r="AB22" s="2">
        <f t="shared" si="6"/>
        <v>3.8485381452173915</v>
      </c>
      <c r="AC22" s="2">
        <f t="shared" si="7"/>
        <v>0.17543859649122806</v>
      </c>
      <c r="AD22" s="5">
        <f t="shared" si="8"/>
        <v>-2.86</v>
      </c>
      <c r="AE22" s="4">
        <f t="shared" si="9"/>
        <v>0.31670942912123157</v>
      </c>
      <c r="AF22" s="3">
        <f t="shared" si="10"/>
        <v>7.628888888888889</v>
      </c>
    </row>
    <row r="23" spans="1:32" ht="12.75">
      <c r="A23" s="1" t="s">
        <v>97</v>
      </c>
      <c r="B23" s="1">
        <v>23</v>
      </c>
      <c r="C23" t="s">
        <v>10</v>
      </c>
      <c r="D23" s="2">
        <v>1.03</v>
      </c>
      <c r="E23">
        <v>26</v>
      </c>
      <c r="F23">
        <v>13</v>
      </c>
      <c r="G23">
        <v>4</v>
      </c>
      <c r="H23">
        <v>3</v>
      </c>
      <c r="I23">
        <v>0</v>
      </c>
      <c r="J23">
        <v>0</v>
      </c>
      <c r="K23">
        <v>85.2</v>
      </c>
      <c r="L23">
        <v>67</v>
      </c>
      <c r="M23">
        <v>15</v>
      </c>
      <c r="N23">
        <v>2</v>
      </c>
      <c r="O23">
        <v>5</v>
      </c>
      <c r="P23">
        <v>36</v>
      </c>
      <c r="Q23">
        <v>34</v>
      </c>
      <c r="R23">
        <v>51</v>
      </c>
      <c r="S23">
        <v>72</v>
      </c>
      <c r="T23">
        <v>3</v>
      </c>
      <c r="U23">
        <v>0</v>
      </c>
      <c r="V23" s="3">
        <f t="shared" si="0"/>
        <v>18.62144012944984</v>
      </c>
      <c r="W23" s="2">
        <f t="shared" si="1"/>
        <v>3.692055244085874</v>
      </c>
      <c r="X23" s="2">
        <f t="shared" si="2"/>
        <v>3.5954464651989606</v>
      </c>
      <c r="Y23" s="2">
        <f t="shared" si="3"/>
        <v>3.692055244085874</v>
      </c>
      <c r="Z23" s="2">
        <f t="shared" si="4"/>
        <v>3.768802734855737</v>
      </c>
      <c r="AA23" s="2">
        <f t="shared" si="5"/>
        <v>4.17287323943662</v>
      </c>
      <c r="AB23" s="2">
        <f t="shared" si="6"/>
        <v>3.9585996400929853</v>
      </c>
      <c r="AC23" s="2">
        <f t="shared" si="7"/>
        <v>0.23076923076923078</v>
      </c>
      <c r="AD23" s="5">
        <f t="shared" si="8"/>
        <v>0.942</v>
      </c>
      <c r="AE23" s="4">
        <f t="shared" si="9"/>
        <v>0.26925615814890735</v>
      </c>
      <c r="AF23" s="3">
        <f t="shared" si="10"/>
        <v>8.089773462783175</v>
      </c>
    </row>
    <row r="24" spans="1:32" ht="12.75">
      <c r="A24" s="1" t="s">
        <v>71</v>
      </c>
      <c r="B24" s="1">
        <v>27</v>
      </c>
      <c r="C24" t="s">
        <v>6</v>
      </c>
      <c r="D24" s="2">
        <v>1.02</v>
      </c>
      <c r="E24">
        <v>77</v>
      </c>
      <c r="F24">
        <v>0</v>
      </c>
      <c r="G24">
        <v>6</v>
      </c>
      <c r="H24">
        <v>4</v>
      </c>
      <c r="I24">
        <v>0</v>
      </c>
      <c r="J24">
        <v>0</v>
      </c>
      <c r="K24">
        <v>79.2</v>
      </c>
      <c r="L24">
        <v>73</v>
      </c>
      <c r="M24">
        <v>9</v>
      </c>
      <c r="N24">
        <v>1</v>
      </c>
      <c r="O24">
        <v>7</v>
      </c>
      <c r="P24">
        <v>33</v>
      </c>
      <c r="Q24">
        <v>29</v>
      </c>
      <c r="R24">
        <v>23</v>
      </c>
      <c r="S24">
        <v>60</v>
      </c>
      <c r="T24">
        <v>41</v>
      </c>
      <c r="U24">
        <v>11</v>
      </c>
      <c r="V24" s="3">
        <f t="shared" si="0"/>
        <v>18.434313725490206</v>
      </c>
      <c r="W24" s="2">
        <f t="shared" si="1"/>
        <v>3.676470588235294</v>
      </c>
      <c r="X24" s="2">
        <f t="shared" si="2"/>
        <v>3.467691622103386</v>
      </c>
      <c r="Y24" s="2">
        <f t="shared" si="3"/>
        <v>3.676470588235294</v>
      </c>
      <c r="Z24" s="2">
        <f t="shared" si="4"/>
        <v>3.519269518716578</v>
      </c>
      <c r="AA24" s="2">
        <f t="shared" si="5"/>
        <v>3.8339500891265588</v>
      </c>
      <c r="AB24" s="2">
        <f t="shared" si="6"/>
        <v>4.02387605882353</v>
      </c>
      <c r="AC24" s="2">
        <f t="shared" si="7"/>
        <v>0.5324675324675324</v>
      </c>
      <c r="AD24" s="5">
        <f t="shared" si="8"/>
        <v>1.8740000000000006</v>
      </c>
      <c r="AE24" s="4">
        <f t="shared" si="9"/>
        <v>0.287777312683131</v>
      </c>
      <c r="AF24" s="3">
        <f t="shared" si="10"/>
        <v>8.644313725490205</v>
      </c>
    </row>
    <row r="25" spans="1:32" ht="12.75">
      <c r="A25" s="1" t="s">
        <v>61</v>
      </c>
      <c r="B25" s="1">
        <v>33</v>
      </c>
      <c r="C25" t="s">
        <v>4</v>
      </c>
      <c r="D25" s="2">
        <v>1.15</v>
      </c>
      <c r="E25">
        <v>60</v>
      </c>
      <c r="F25">
        <v>0</v>
      </c>
      <c r="G25">
        <v>1</v>
      </c>
      <c r="H25">
        <v>5</v>
      </c>
      <c r="I25">
        <v>1</v>
      </c>
      <c r="J25">
        <v>3</v>
      </c>
      <c r="K25">
        <v>63.1</v>
      </c>
      <c r="L25">
        <v>53</v>
      </c>
      <c r="M25">
        <v>19</v>
      </c>
      <c r="N25">
        <v>0</v>
      </c>
      <c r="O25">
        <v>4</v>
      </c>
      <c r="P25">
        <v>26</v>
      </c>
      <c r="Q25">
        <v>20</v>
      </c>
      <c r="R25">
        <v>29</v>
      </c>
      <c r="S25">
        <v>73</v>
      </c>
      <c r="T25">
        <v>23</v>
      </c>
      <c r="U25">
        <v>5</v>
      </c>
      <c r="V25" s="3">
        <f t="shared" si="0"/>
        <v>18.322783816425122</v>
      </c>
      <c r="W25" s="2">
        <f t="shared" si="1"/>
        <v>3.2246951009439813</v>
      </c>
      <c r="X25" s="2">
        <f t="shared" si="2"/>
        <v>2.949107696547922</v>
      </c>
      <c r="Y25" s="2">
        <f t="shared" si="3"/>
        <v>3.2246951009439813</v>
      </c>
      <c r="Z25" s="2">
        <f t="shared" si="4"/>
        <v>3.4605986136567224</v>
      </c>
      <c r="AA25" s="2">
        <f t="shared" si="5"/>
        <v>3.007509157307242</v>
      </c>
      <c r="AB25" s="2">
        <f t="shared" si="6"/>
        <v>3.612195854034314</v>
      </c>
      <c r="AC25" s="2">
        <f t="shared" si="7"/>
        <v>0.38333333333333336</v>
      </c>
      <c r="AD25" s="5">
        <f t="shared" si="8"/>
        <v>2.2220000000000004</v>
      </c>
      <c r="AE25" s="4">
        <f t="shared" si="9"/>
        <v>0.3183016980421197</v>
      </c>
      <c r="AF25" s="3">
        <f t="shared" si="10"/>
        <v>10.522922705314013</v>
      </c>
    </row>
    <row r="26" spans="1:32" ht="12.75">
      <c r="A26" s="1" t="s">
        <v>93</v>
      </c>
      <c r="B26" s="1">
        <v>31</v>
      </c>
      <c r="C26" t="s">
        <v>10</v>
      </c>
      <c r="D26" s="2">
        <v>1.03</v>
      </c>
      <c r="E26">
        <v>81</v>
      </c>
      <c r="F26">
        <v>0</v>
      </c>
      <c r="G26">
        <v>5</v>
      </c>
      <c r="H26">
        <v>6</v>
      </c>
      <c r="I26">
        <v>10</v>
      </c>
      <c r="J26">
        <v>8</v>
      </c>
      <c r="K26">
        <v>79.2</v>
      </c>
      <c r="L26">
        <v>56</v>
      </c>
      <c r="M26">
        <v>17</v>
      </c>
      <c r="N26">
        <v>0</v>
      </c>
      <c r="O26">
        <v>12</v>
      </c>
      <c r="P26">
        <v>34</v>
      </c>
      <c r="Q26">
        <v>32</v>
      </c>
      <c r="R26">
        <v>39</v>
      </c>
      <c r="S26">
        <v>97</v>
      </c>
      <c r="T26">
        <v>10</v>
      </c>
      <c r="U26">
        <v>2</v>
      </c>
      <c r="V26" s="3">
        <f t="shared" si="0"/>
        <v>17.047087378640782</v>
      </c>
      <c r="W26" s="2">
        <f t="shared" si="1"/>
        <v>3.751103265666372</v>
      </c>
      <c r="X26" s="2">
        <f t="shared" si="2"/>
        <v>3.6253309796999114</v>
      </c>
      <c r="Y26" s="2">
        <f t="shared" si="3"/>
        <v>3.751103265666372</v>
      </c>
      <c r="Z26" s="2">
        <f t="shared" si="4"/>
        <v>3.8961786407766987</v>
      </c>
      <c r="AA26" s="2">
        <f t="shared" si="5"/>
        <v>4.509</v>
      </c>
      <c r="AB26" s="2">
        <f t="shared" si="6"/>
        <v>3.584568789055605</v>
      </c>
      <c r="AC26" s="2">
        <f t="shared" si="7"/>
        <v>0.12345679012345678</v>
      </c>
      <c r="AD26" s="5">
        <f t="shared" si="8"/>
        <v>1.1400000000000001</v>
      </c>
      <c r="AE26" s="4">
        <f t="shared" si="9"/>
        <v>0.2583008500446156</v>
      </c>
      <c r="AF26" s="3">
        <f t="shared" si="10"/>
        <v>7.257087378640782</v>
      </c>
    </row>
    <row r="27" spans="1:32" ht="12.75">
      <c r="A27" s="1" t="s">
        <v>108</v>
      </c>
      <c r="B27" s="1">
        <v>37</v>
      </c>
      <c r="C27" t="s">
        <v>12</v>
      </c>
      <c r="D27" s="2">
        <v>0.94</v>
      </c>
      <c r="E27">
        <v>57</v>
      </c>
      <c r="F27">
        <v>0</v>
      </c>
      <c r="G27">
        <v>7</v>
      </c>
      <c r="H27">
        <v>1</v>
      </c>
      <c r="I27">
        <v>0</v>
      </c>
      <c r="J27">
        <v>2</v>
      </c>
      <c r="K27">
        <v>60.1</v>
      </c>
      <c r="L27">
        <v>49</v>
      </c>
      <c r="M27">
        <v>9</v>
      </c>
      <c r="N27">
        <v>2</v>
      </c>
      <c r="O27">
        <v>4</v>
      </c>
      <c r="P27">
        <v>19</v>
      </c>
      <c r="Q27">
        <v>18</v>
      </c>
      <c r="R27">
        <v>22</v>
      </c>
      <c r="S27">
        <v>84</v>
      </c>
      <c r="T27">
        <v>29</v>
      </c>
      <c r="U27">
        <v>9</v>
      </c>
      <c r="V27" s="3">
        <f t="shared" si="0"/>
        <v>17.04513888888889</v>
      </c>
      <c r="W27" s="2">
        <f t="shared" si="1"/>
        <v>3.026870110100188</v>
      </c>
      <c r="X27" s="2">
        <f t="shared" si="2"/>
        <v>3.009983361064892</v>
      </c>
      <c r="Y27" s="2">
        <f t="shared" si="3"/>
        <v>3.026870110100188</v>
      </c>
      <c r="Z27" s="2">
        <f t="shared" si="4"/>
        <v>3.5953401493963963</v>
      </c>
      <c r="AA27" s="2">
        <f t="shared" si="5"/>
        <v>3.0271979679257974</v>
      </c>
      <c r="AB27" s="2">
        <f t="shared" si="6"/>
        <v>3.3801263657733562</v>
      </c>
      <c r="AC27" s="2">
        <f t="shared" si="7"/>
        <v>0.5087719298245614</v>
      </c>
      <c r="AD27" s="5">
        <f t="shared" si="8"/>
        <v>0.10599999999999987</v>
      </c>
      <c r="AE27" s="4">
        <f t="shared" si="9"/>
        <v>0.34487515519381984</v>
      </c>
      <c r="AF27" s="3">
        <f t="shared" si="10"/>
        <v>9.616111111111113</v>
      </c>
    </row>
    <row r="28" spans="1:32" ht="12.75">
      <c r="A28" s="1" t="s">
        <v>49</v>
      </c>
      <c r="B28" s="1">
        <v>28</v>
      </c>
      <c r="C28" t="s">
        <v>2</v>
      </c>
      <c r="D28" s="2">
        <v>1</v>
      </c>
      <c r="E28">
        <v>69</v>
      </c>
      <c r="F28">
        <v>0</v>
      </c>
      <c r="G28">
        <v>2</v>
      </c>
      <c r="H28">
        <v>2</v>
      </c>
      <c r="I28">
        <v>0</v>
      </c>
      <c r="J28">
        <v>3</v>
      </c>
      <c r="K28">
        <v>43.1</v>
      </c>
      <c r="L28">
        <v>32</v>
      </c>
      <c r="M28">
        <v>2</v>
      </c>
      <c r="N28">
        <v>0</v>
      </c>
      <c r="O28">
        <v>6</v>
      </c>
      <c r="P28">
        <v>14</v>
      </c>
      <c r="Q28">
        <v>14</v>
      </c>
      <c r="R28">
        <v>24</v>
      </c>
      <c r="S28">
        <v>45</v>
      </c>
      <c r="T28">
        <v>47</v>
      </c>
      <c r="U28">
        <v>12</v>
      </c>
      <c r="V28" s="3">
        <f t="shared" si="0"/>
        <v>15.396194444444445</v>
      </c>
      <c r="W28" s="2">
        <f t="shared" si="1"/>
        <v>2.9234338747099766</v>
      </c>
      <c r="X28" s="2">
        <f t="shared" si="2"/>
        <v>2.3475174013921114</v>
      </c>
      <c r="Y28" s="2">
        <f t="shared" si="3"/>
        <v>2.9234338747099766</v>
      </c>
      <c r="Z28" s="2">
        <f t="shared" si="4"/>
        <v>3.7574723526682132</v>
      </c>
      <c r="AA28" s="2">
        <f t="shared" si="5"/>
        <v>4.952588909512761</v>
      </c>
      <c r="AB28" s="2">
        <f t="shared" si="6"/>
        <v>3.7551269268677494</v>
      </c>
      <c r="AC28" s="2">
        <f t="shared" si="7"/>
        <v>0.6811594202898551</v>
      </c>
      <c r="AD28" s="5">
        <f t="shared" si="8"/>
        <v>2.758000000000001</v>
      </c>
      <c r="AE28" s="4">
        <f t="shared" si="9"/>
        <v>0.2535546410251409</v>
      </c>
      <c r="AF28" s="3">
        <f t="shared" si="10"/>
        <v>10.068555555555555</v>
      </c>
    </row>
    <row r="29" spans="1:32" ht="12.75">
      <c r="A29" s="1" t="s">
        <v>55</v>
      </c>
      <c r="B29" s="1">
        <v>36</v>
      </c>
      <c r="C29" t="s">
        <v>3</v>
      </c>
      <c r="D29" s="2">
        <v>0.99</v>
      </c>
      <c r="E29">
        <v>73</v>
      </c>
      <c r="F29">
        <v>0</v>
      </c>
      <c r="G29">
        <v>7</v>
      </c>
      <c r="H29">
        <v>4</v>
      </c>
      <c r="I29">
        <v>15</v>
      </c>
      <c r="J29">
        <v>4</v>
      </c>
      <c r="K29">
        <v>77.2</v>
      </c>
      <c r="L29">
        <v>71</v>
      </c>
      <c r="M29">
        <v>12</v>
      </c>
      <c r="N29">
        <v>1</v>
      </c>
      <c r="O29">
        <v>7</v>
      </c>
      <c r="P29">
        <v>36</v>
      </c>
      <c r="Q29">
        <v>34</v>
      </c>
      <c r="R29">
        <v>29</v>
      </c>
      <c r="S29">
        <v>61</v>
      </c>
      <c r="T29">
        <v>30</v>
      </c>
      <c r="U29">
        <v>6</v>
      </c>
      <c r="V29" s="3">
        <f t="shared" si="0"/>
        <v>14.804797979797987</v>
      </c>
      <c r="W29" s="2">
        <f t="shared" si="1"/>
        <v>4.239284032030146</v>
      </c>
      <c r="X29" s="2">
        <f t="shared" si="2"/>
        <v>3.8365520489872815</v>
      </c>
      <c r="Y29" s="2">
        <f t="shared" si="3"/>
        <v>4.239284032030146</v>
      </c>
      <c r="Z29" s="2">
        <f t="shared" si="4"/>
        <v>4.0133268016957135</v>
      </c>
      <c r="AA29" s="2">
        <f t="shared" si="5"/>
        <v>4.188796043334903</v>
      </c>
      <c r="AB29" s="2">
        <f t="shared" si="6"/>
        <v>4.037677963259538</v>
      </c>
      <c r="AC29" s="2">
        <f t="shared" si="7"/>
        <v>0.410958904109589</v>
      </c>
      <c r="AD29" s="5">
        <f t="shared" si="8"/>
        <v>3.42</v>
      </c>
      <c r="AE29" s="4">
        <f t="shared" si="9"/>
        <v>0.2899811512251704</v>
      </c>
      <c r="AF29" s="3">
        <f t="shared" si="10"/>
        <v>5.262020202020209</v>
      </c>
    </row>
    <row r="30" spans="1:32" ht="12.75">
      <c r="A30" s="1" t="s">
        <v>128</v>
      </c>
      <c r="B30" s="1">
        <v>35</v>
      </c>
      <c r="C30" t="s">
        <v>15</v>
      </c>
      <c r="D30" s="2">
        <v>0.96</v>
      </c>
      <c r="E30">
        <v>57</v>
      </c>
      <c r="F30">
        <v>0</v>
      </c>
      <c r="G30">
        <v>2</v>
      </c>
      <c r="H30">
        <v>1</v>
      </c>
      <c r="I30">
        <v>0</v>
      </c>
      <c r="J30">
        <v>1</v>
      </c>
      <c r="K30">
        <v>36.1</v>
      </c>
      <c r="L30">
        <v>34</v>
      </c>
      <c r="M30">
        <v>3</v>
      </c>
      <c r="N30">
        <v>2</v>
      </c>
      <c r="O30">
        <v>1</v>
      </c>
      <c r="P30">
        <v>14</v>
      </c>
      <c r="Q30">
        <v>13</v>
      </c>
      <c r="R30">
        <v>19</v>
      </c>
      <c r="S30">
        <v>30</v>
      </c>
      <c r="T30">
        <v>45</v>
      </c>
      <c r="U30">
        <v>8</v>
      </c>
      <c r="V30" s="3">
        <f t="shared" si="0"/>
        <v>14.113888888888889</v>
      </c>
      <c r="W30" s="2">
        <f t="shared" si="1"/>
        <v>3.635734072022161</v>
      </c>
      <c r="X30" s="2">
        <f t="shared" si="2"/>
        <v>2.043801939058172</v>
      </c>
      <c r="Y30" s="2">
        <f t="shared" si="3"/>
        <v>3.635734072022161</v>
      </c>
      <c r="Z30" s="2">
        <f t="shared" si="4"/>
        <v>4.161576939058173</v>
      </c>
      <c r="AA30" s="2">
        <f t="shared" si="5"/>
        <v>3.8369818213296396</v>
      </c>
      <c r="AB30" s="2">
        <f t="shared" si="6"/>
        <v>4.010197454639889</v>
      </c>
      <c r="AC30" s="2">
        <f t="shared" si="7"/>
        <v>0.7894736842105263</v>
      </c>
      <c r="AD30" s="5">
        <f t="shared" si="8"/>
        <v>6.130000000000001</v>
      </c>
      <c r="AE30" s="4">
        <f t="shared" si="9"/>
        <v>0.31487948703269025</v>
      </c>
      <c r="AF30" s="3">
        <f t="shared" si="10"/>
        <v>9.65152777777778</v>
      </c>
    </row>
    <row r="31" spans="1:32" ht="12.75">
      <c r="A31" s="1" t="s">
        <v>119</v>
      </c>
      <c r="B31" s="1">
        <v>32</v>
      </c>
      <c r="C31" t="s">
        <v>14</v>
      </c>
      <c r="D31" s="2">
        <v>0.98</v>
      </c>
      <c r="E31">
        <v>74</v>
      </c>
      <c r="F31">
        <v>0</v>
      </c>
      <c r="G31">
        <v>2</v>
      </c>
      <c r="H31">
        <v>3</v>
      </c>
      <c r="I31">
        <v>4</v>
      </c>
      <c r="J31">
        <v>2</v>
      </c>
      <c r="K31">
        <v>65.2</v>
      </c>
      <c r="L31">
        <v>68</v>
      </c>
      <c r="M31">
        <v>13</v>
      </c>
      <c r="N31">
        <v>1</v>
      </c>
      <c r="O31">
        <v>6</v>
      </c>
      <c r="P31">
        <v>28</v>
      </c>
      <c r="Q31">
        <v>25</v>
      </c>
      <c r="R31">
        <v>19</v>
      </c>
      <c r="S31">
        <v>47</v>
      </c>
      <c r="T31">
        <v>42</v>
      </c>
      <c r="U31">
        <v>11</v>
      </c>
      <c r="V31" s="3">
        <f t="shared" si="0"/>
        <v>13.958446712018143</v>
      </c>
      <c r="W31" s="2">
        <f t="shared" si="1"/>
        <v>3.943908851884312</v>
      </c>
      <c r="X31" s="2">
        <f t="shared" si="2"/>
        <v>3.6357205458870663</v>
      </c>
      <c r="Y31" s="2">
        <f t="shared" si="3"/>
        <v>3.943908851884312</v>
      </c>
      <c r="Z31" s="2">
        <f t="shared" si="4"/>
        <v>4.510763941404783</v>
      </c>
      <c r="AA31" s="2">
        <f t="shared" si="5"/>
        <v>4.102151996995117</v>
      </c>
      <c r="AB31" s="2">
        <f t="shared" si="6"/>
        <v>4.15540907750094</v>
      </c>
      <c r="AC31" s="2">
        <f t="shared" si="7"/>
        <v>0.5675675675675675</v>
      </c>
      <c r="AD31" s="5">
        <f t="shared" si="8"/>
        <v>2.1880000000000006</v>
      </c>
      <c r="AE31" s="4">
        <f t="shared" si="9"/>
        <v>0.3117708584761445</v>
      </c>
      <c r="AF31" s="3">
        <f t="shared" si="10"/>
        <v>5.8990022675736995</v>
      </c>
    </row>
    <row r="32" spans="1:32" ht="12.75">
      <c r="A32" s="1" t="s">
        <v>84</v>
      </c>
      <c r="B32" s="1">
        <v>30</v>
      </c>
      <c r="C32" t="s">
        <v>8</v>
      </c>
      <c r="D32" s="2">
        <v>1</v>
      </c>
      <c r="E32">
        <v>49</v>
      </c>
      <c r="F32">
        <v>0</v>
      </c>
      <c r="G32">
        <v>4</v>
      </c>
      <c r="H32">
        <v>4</v>
      </c>
      <c r="I32">
        <v>1</v>
      </c>
      <c r="J32">
        <v>2</v>
      </c>
      <c r="K32">
        <v>64.1</v>
      </c>
      <c r="L32">
        <v>37</v>
      </c>
      <c r="M32">
        <v>8</v>
      </c>
      <c r="N32">
        <v>1</v>
      </c>
      <c r="O32">
        <v>6</v>
      </c>
      <c r="P32">
        <v>25</v>
      </c>
      <c r="Q32">
        <v>24</v>
      </c>
      <c r="R32">
        <v>25</v>
      </c>
      <c r="S32">
        <v>62</v>
      </c>
      <c r="T32">
        <v>32</v>
      </c>
      <c r="U32">
        <v>11</v>
      </c>
      <c r="V32" s="3">
        <f t="shared" si="0"/>
        <v>13.66536111111111</v>
      </c>
      <c r="W32" s="2">
        <f t="shared" si="1"/>
        <v>3.510140405616225</v>
      </c>
      <c r="X32" s="2">
        <f t="shared" si="2"/>
        <v>3.6438065522620904</v>
      </c>
      <c r="Y32" s="2">
        <f t="shared" si="3"/>
        <v>3.510140405616225</v>
      </c>
      <c r="Z32" s="2">
        <f t="shared" si="4"/>
        <v>2.468883032761311</v>
      </c>
      <c r="AA32" s="2">
        <f t="shared" si="5"/>
        <v>3.953937004680187</v>
      </c>
      <c r="AB32" s="2">
        <f t="shared" si="6"/>
        <v>3.7108621408424334</v>
      </c>
      <c r="AC32" s="2">
        <f t="shared" si="7"/>
        <v>0.6530612244897959</v>
      </c>
      <c r="AD32" s="5">
        <f t="shared" si="8"/>
        <v>-0.952</v>
      </c>
      <c r="AE32" s="4">
        <f t="shared" si="9"/>
        <v>0.20699509889023923</v>
      </c>
      <c r="AF32" s="3">
        <f t="shared" si="10"/>
        <v>5.741888888888891</v>
      </c>
    </row>
    <row r="33" spans="1:32" ht="12.75">
      <c r="A33" s="1" t="s">
        <v>43</v>
      </c>
      <c r="B33" s="1">
        <v>28</v>
      </c>
      <c r="C33" t="s">
        <v>1</v>
      </c>
      <c r="D33" s="2">
        <v>1</v>
      </c>
      <c r="E33">
        <v>76</v>
      </c>
      <c r="F33">
        <v>0</v>
      </c>
      <c r="G33">
        <v>3</v>
      </c>
      <c r="H33">
        <v>6</v>
      </c>
      <c r="I33">
        <v>15</v>
      </c>
      <c r="J33">
        <v>9</v>
      </c>
      <c r="K33">
        <v>73.1</v>
      </c>
      <c r="L33">
        <v>79</v>
      </c>
      <c r="M33">
        <v>13</v>
      </c>
      <c r="N33">
        <v>0</v>
      </c>
      <c r="O33">
        <v>3</v>
      </c>
      <c r="P33">
        <v>32</v>
      </c>
      <c r="Q33">
        <v>32</v>
      </c>
      <c r="R33">
        <v>14</v>
      </c>
      <c r="S33">
        <v>42</v>
      </c>
      <c r="T33">
        <v>27</v>
      </c>
      <c r="U33">
        <v>8</v>
      </c>
      <c r="V33" s="3">
        <f t="shared" si="0"/>
        <v>13.65786111111111</v>
      </c>
      <c r="W33" s="2">
        <f t="shared" si="1"/>
        <v>3.939808481532148</v>
      </c>
      <c r="X33" s="2">
        <f t="shared" si="2"/>
        <v>3.880957592339261</v>
      </c>
      <c r="Y33" s="2">
        <f t="shared" si="3"/>
        <v>3.939808481532148</v>
      </c>
      <c r="Z33" s="2">
        <f t="shared" si="4"/>
        <v>3.6961556552667587</v>
      </c>
      <c r="AA33" s="2">
        <f t="shared" si="5"/>
        <v>3.257891409028728</v>
      </c>
      <c r="AB33" s="2">
        <f t="shared" si="6"/>
        <v>4.226811941833105</v>
      </c>
      <c r="AC33" s="2">
        <f t="shared" si="7"/>
        <v>0.35526315789473684</v>
      </c>
      <c r="AD33" s="5">
        <f t="shared" si="8"/>
        <v>0.47799999999999976</v>
      </c>
      <c r="AE33" s="4">
        <f t="shared" si="9"/>
        <v>0.3164794163453291</v>
      </c>
      <c r="AF33" s="3">
        <f t="shared" si="10"/>
        <v>4.621888888888891</v>
      </c>
    </row>
    <row r="34" spans="1:32" ht="12.75">
      <c r="A34" s="1" t="s">
        <v>107</v>
      </c>
      <c r="B34" s="1">
        <v>38</v>
      </c>
      <c r="C34" t="s">
        <v>12</v>
      </c>
      <c r="D34" s="2">
        <v>0.94</v>
      </c>
      <c r="E34">
        <v>60</v>
      </c>
      <c r="F34">
        <v>0</v>
      </c>
      <c r="G34">
        <v>1</v>
      </c>
      <c r="H34">
        <v>6</v>
      </c>
      <c r="I34">
        <v>43</v>
      </c>
      <c r="J34">
        <v>3</v>
      </c>
      <c r="K34">
        <v>57.2</v>
      </c>
      <c r="L34">
        <v>52</v>
      </c>
      <c r="M34">
        <v>11</v>
      </c>
      <c r="N34">
        <v>2</v>
      </c>
      <c r="O34">
        <v>3</v>
      </c>
      <c r="P34">
        <v>23</v>
      </c>
      <c r="Q34">
        <v>19</v>
      </c>
      <c r="R34">
        <v>12</v>
      </c>
      <c r="S34">
        <v>54</v>
      </c>
      <c r="T34">
        <v>10</v>
      </c>
      <c r="U34">
        <v>1</v>
      </c>
      <c r="V34" s="3">
        <f aca="true" t="shared" si="11" ref="V34:V65">(4.45*1.25-X34)*K34/9</f>
        <v>13.16128841607565</v>
      </c>
      <c r="W34" s="2">
        <f aca="true" t="shared" si="12" ref="W34:W65">P34*9/K34/D34</f>
        <v>3.8498735307245946</v>
      </c>
      <c r="X34" s="2">
        <f aca="true" t="shared" si="13" ref="X34:X65">(P34-AD34)*9/K34/D34</f>
        <v>3.4916679065615237</v>
      </c>
      <c r="Y34" s="2">
        <f aca="true" t="shared" si="14" ref="Y34:Y65">P34*9/K34/D34</f>
        <v>3.8498735307245946</v>
      </c>
      <c r="Z34" s="2">
        <f aca="true" t="shared" si="15" ref="Z34:Z65">(1.5*L34+M34+2*N34+3*O34+R34-0.3*(K34*2.82))*0.324*9/K34/D34</f>
        <v>3.5581621187323322</v>
      </c>
      <c r="AA34" s="2">
        <f aca="true" t="shared" si="16" ref="AA34:AA65">(9*1.03)*(0.326*K34+1.46*O34+0.324*R34-0.168*S34)/K34/D34</f>
        <v>3.076299360214253</v>
      </c>
      <c r="AB34" s="2">
        <f aca="true" t="shared" si="17" ref="AB34:AB65">4.46+0.095*Z34-0.113*(S34*9/K34)</f>
        <v>3.837920506174676</v>
      </c>
      <c r="AC34" s="2">
        <f aca="true" t="shared" si="18" ref="AC34:AC65">T34/(E34-F34)</f>
        <v>0.16666666666666666</v>
      </c>
      <c r="AD34" s="5">
        <f aca="true" t="shared" si="19" ref="AD34:AD65">T34*0.314-U34</f>
        <v>2.14</v>
      </c>
      <c r="AE34" s="4">
        <f aca="true" t="shared" si="20" ref="AE34:AE65">(L34-O34)/(K34*2.82+L34-O34-S34)</f>
        <v>0.3134916572832429</v>
      </c>
      <c r="AF34" s="3">
        <f aca="true" t="shared" si="21" ref="AF34:AF65">(4.45-X34)*K34/9</f>
        <v>6.090732860520095</v>
      </c>
    </row>
    <row r="35" spans="1:32" ht="12.75">
      <c r="A35" s="1" t="s">
        <v>48</v>
      </c>
      <c r="B35" s="1">
        <v>27</v>
      </c>
      <c r="C35" t="s">
        <v>2</v>
      </c>
      <c r="D35" s="2">
        <v>1</v>
      </c>
      <c r="E35">
        <v>75</v>
      </c>
      <c r="F35">
        <v>0</v>
      </c>
      <c r="G35">
        <v>6</v>
      </c>
      <c r="H35">
        <v>2</v>
      </c>
      <c r="I35">
        <v>0</v>
      </c>
      <c r="J35">
        <v>3</v>
      </c>
      <c r="K35">
        <v>75.2</v>
      </c>
      <c r="L35">
        <v>60</v>
      </c>
      <c r="M35">
        <v>8</v>
      </c>
      <c r="N35">
        <v>1</v>
      </c>
      <c r="O35">
        <v>6</v>
      </c>
      <c r="P35">
        <v>36</v>
      </c>
      <c r="Q35">
        <v>32</v>
      </c>
      <c r="R35">
        <v>40</v>
      </c>
      <c r="S35">
        <v>89</v>
      </c>
      <c r="T35">
        <v>49</v>
      </c>
      <c r="U35">
        <v>13</v>
      </c>
      <c r="V35" s="3">
        <f t="shared" si="11"/>
        <v>12.86377777777777</v>
      </c>
      <c r="W35" s="2">
        <f t="shared" si="12"/>
        <v>4.308510638297872</v>
      </c>
      <c r="X35" s="2">
        <f t="shared" si="13"/>
        <v>4.022952127659575</v>
      </c>
      <c r="Y35" s="2">
        <f t="shared" si="14"/>
        <v>4.308510638297872</v>
      </c>
      <c r="Z35" s="2">
        <f t="shared" si="15"/>
        <v>3.6597661276595743</v>
      </c>
      <c r="AA35" s="2">
        <f t="shared" si="16"/>
        <v>3.8563199999999993</v>
      </c>
      <c r="AB35" s="2">
        <f t="shared" si="17"/>
        <v>3.6040474629787234</v>
      </c>
      <c r="AC35" s="2">
        <f t="shared" si="18"/>
        <v>0.6533333333333333</v>
      </c>
      <c r="AD35" s="5">
        <f t="shared" si="19"/>
        <v>2.3859999999999992</v>
      </c>
      <c r="AE35" s="4">
        <f t="shared" si="20"/>
        <v>0.3049744725071161</v>
      </c>
      <c r="AF35" s="3">
        <f t="shared" si="21"/>
        <v>3.5682222222222157</v>
      </c>
    </row>
    <row r="36" spans="1:32" ht="12.75">
      <c r="A36" s="1" t="s">
        <v>76</v>
      </c>
      <c r="B36" s="1">
        <v>26</v>
      </c>
      <c r="C36" t="s">
        <v>7</v>
      </c>
      <c r="D36" s="2">
        <v>0.94</v>
      </c>
      <c r="E36">
        <v>79</v>
      </c>
      <c r="F36">
        <v>0</v>
      </c>
      <c r="G36">
        <v>4</v>
      </c>
      <c r="H36">
        <v>7</v>
      </c>
      <c r="I36">
        <v>8</v>
      </c>
      <c r="J36">
        <v>4</v>
      </c>
      <c r="K36">
        <v>82</v>
      </c>
      <c r="L36">
        <v>75</v>
      </c>
      <c r="M36">
        <v>15</v>
      </c>
      <c r="N36">
        <v>4</v>
      </c>
      <c r="O36">
        <v>8</v>
      </c>
      <c r="P36">
        <v>36</v>
      </c>
      <c r="Q36">
        <v>34</v>
      </c>
      <c r="R36">
        <v>36</v>
      </c>
      <c r="S36">
        <v>71</v>
      </c>
      <c r="T36">
        <v>40</v>
      </c>
      <c r="U36">
        <v>13</v>
      </c>
      <c r="V36" s="3">
        <f t="shared" si="11"/>
        <v>11.914598108747045</v>
      </c>
      <c r="W36" s="2">
        <f t="shared" si="12"/>
        <v>4.203425012973534</v>
      </c>
      <c r="X36" s="2">
        <f t="shared" si="13"/>
        <v>4.254800207576544</v>
      </c>
      <c r="Y36" s="2">
        <f t="shared" si="14"/>
        <v>4.203425012973534</v>
      </c>
      <c r="Z36" s="2">
        <f t="shared" si="15"/>
        <v>4.7715263103269345</v>
      </c>
      <c r="AA36" s="2">
        <f t="shared" si="16"/>
        <v>4.587856253243383</v>
      </c>
      <c r="AB36" s="2">
        <f t="shared" si="17"/>
        <v>4.032721828749351</v>
      </c>
      <c r="AC36" s="2">
        <f t="shared" si="18"/>
        <v>0.5063291139240507</v>
      </c>
      <c r="AD36" s="5">
        <f t="shared" si="19"/>
        <v>-0.4399999999999995</v>
      </c>
      <c r="AE36" s="4">
        <f t="shared" si="20"/>
        <v>0.29484245731385317</v>
      </c>
      <c r="AF36" s="3">
        <f t="shared" si="21"/>
        <v>1.778486997635935</v>
      </c>
    </row>
    <row r="37" spans="1:32" ht="12.75">
      <c r="A37" s="1" t="s">
        <v>123</v>
      </c>
      <c r="B37" s="1">
        <v>23</v>
      </c>
      <c r="C37" t="s">
        <v>14</v>
      </c>
      <c r="D37" s="2">
        <v>0.98</v>
      </c>
      <c r="E37">
        <v>40</v>
      </c>
      <c r="F37">
        <v>0</v>
      </c>
      <c r="G37">
        <v>4</v>
      </c>
      <c r="H37">
        <v>0</v>
      </c>
      <c r="I37">
        <v>1</v>
      </c>
      <c r="J37">
        <v>0</v>
      </c>
      <c r="K37">
        <v>55</v>
      </c>
      <c r="L37">
        <v>46</v>
      </c>
      <c r="M37">
        <v>7</v>
      </c>
      <c r="N37">
        <v>1</v>
      </c>
      <c r="O37">
        <v>5</v>
      </c>
      <c r="P37">
        <v>22</v>
      </c>
      <c r="Q37">
        <v>18</v>
      </c>
      <c r="R37">
        <v>15</v>
      </c>
      <c r="S37">
        <v>29</v>
      </c>
      <c r="T37">
        <v>17</v>
      </c>
      <c r="U37">
        <v>5</v>
      </c>
      <c r="V37" s="3">
        <f t="shared" si="11"/>
        <v>11.888973922902496</v>
      </c>
      <c r="W37" s="2">
        <f t="shared" si="12"/>
        <v>3.673469387755102</v>
      </c>
      <c r="X37" s="2">
        <f t="shared" si="13"/>
        <v>3.6170315398886825</v>
      </c>
      <c r="Y37" s="2">
        <f t="shared" si="14"/>
        <v>3.673469387755102</v>
      </c>
      <c r="Z37" s="2">
        <f t="shared" si="15"/>
        <v>3.3255384044526908</v>
      </c>
      <c r="AA37" s="2">
        <f t="shared" si="16"/>
        <v>4.337121706864564</v>
      </c>
      <c r="AB37" s="2">
        <f t="shared" si="17"/>
        <v>4.239689784786642</v>
      </c>
      <c r="AC37" s="2">
        <f t="shared" si="18"/>
        <v>0.425</v>
      </c>
      <c r="AD37" s="5">
        <f t="shared" si="19"/>
        <v>0.3380000000000001</v>
      </c>
      <c r="AE37" s="4">
        <f t="shared" si="20"/>
        <v>0.24536205864751648</v>
      </c>
      <c r="AF37" s="3">
        <f t="shared" si="21"/>
        <v>5.090362811791385</v>
      </c>
    </row>
    <row r="38" spans="1:32" ht="12.75">
      <c r="A38" s="1" t="s">
        <v>114</v>
      </c>
      <c r="B38" s="1">
        <v>25</v>
      </c>
      <c r="C38" t="s">
        <v>13</v>
      </c>
      <c r="D38" s="2">
        <v>0.97</v>
      </c>
      <c r="E38">
        <v>45</v>
      </c>
      <c r="F38">
        <v>0</v>
      </c>
      <c r="G38">
        <v>2</v>
      </c>
      <c r="H38">
        <v>0</v>
      </c>
      <c r="I38">
        <v>0</v>
      </c>
      <c r="J38">
        <v>3</v>
      </c>
      <c r="K38">
        <v>38.2</v>
      </c>
      <c r="L38">
        <v>40</v>
      </c>
      <c r="M38">
        <v>3</v>
      </c>
      <c r="N38">
        <v>2</v>
      </c>
      <c r="O38">
        <v>1</v>
      </c>
      <c r="P38">
        <v>15</v>
      </c>
      <c r="Q38">
        <v>11</v>
      </c>
      <c r="R38">
        <v>12</v>
      </c>
      <c r="S38">
        <v>11</v>
      </c>
      <c r="T38">
        <v>23</v>
      </c>
      <c r="U38">
        <v>4</v>
      </c>
      <c r="V38" s="3">
        <f t="shared" si="11"/>
        <v>11.467454180985113</v>
      </c>
      <c r="W38" s="2">
        <f t="shared" si="12"/>
        <v>3.6433313542397583</v>
      </c>
      <c r="X38" s="2">
        <f t="shared" si="13"/>
        <v>2.860743779349057</v>
      </c>
      <c r="Y38" s="2">
        <f t="shared" si="14"/>
        <v>3.6433313542397583</v>
      </c>
      <c r="Z38" s="2">
        <f t="shared" si="15"/>
        <v>3.9098355049387377</v>
      </c>
      <c r="AA38" s="2">
        <f t="shared" si="16"/>
        <v>3.991098504884763</v>
      </c>
      <c r="AB38" s="2">
        <f t="shared" si="17"/>
        <v>4.538580969827819</v>
      </c>
      <c r="AC38" s="2">
        <f t="shared" si="18"/>
        <v>0.5111111111111111</v>
      </c>
      <c r="AD38" s="5">
        <f t="shared" si="19"/>
        <v>3.2220000000000004</v>
      </c>
      <c r="AE38" s="4">
        <f t="shared" si="20"/>
        <v>0.2873478529957856</v>
      </c>
      <c r="AF38" s="3">
        <f t="shared" si="21"/>
        <v>6.74550973654067</v>
      </c>
    </row>
    <row r="39" spans="1:32" ht="12.75">
      <c r="A39" s="1" t="s">
        <v>64</v>
      </c>
      <c r="B39" s="1">
        <v>32</v>
      </c>
      <c r="C39" t="s">
        <v>4</v>
      </c>
      <c r="D39" s="2">
        <v>1.15</v>
      </c>
      <c r="E39">
        <v>50</v>
      </c>
      <c r="F39">
        <v>0</v>
      </c>
      <c r="G39">
        <v>2</v>
      </c>
      <c r="H39">
        <v>0</v>
      </c>
      <c r="I39">
        <v>2</v>
      </c>
      <c r="J39">
        <v>1</v>
      </c>
      <c r="K39">
        <v>52.2</v>
      </c>
      <c r="L39">
        <v>50</v>
      </c>
      <c r="M39">
        <v>7</v>
      </c>
      <c r="N39">
        <v>1</v>
      </c>
      <c r="O39">
        <v>9</v>
      </c>
      <c r="P39">
        <v>24</v>
      </c>
      <c r="Q39">
        <v>24</v>
      </c>
      <c r="R39">
        <v>10</v>
      </c>
      <c r="S39">
        <v>36</v>
      </c>
      <c r="T39">
        <v>18</v>
      </c>
      <c r="U39">
        <v>6</v>
      </c>
      <c r="V39" s="3">
        <f t="shared" si="11"/>
        <v>11.090326086956521</v>
      </c>
      <c r="W39" s="2">
        <f t="shared" si="12"/>
        <v>3.598200899550225</v>
      </c>
      <c r="X39" s="2">
        <f t="shared" si="13"/>
        <v>3.6503748125937032</v>
      </c>
      <c r="Y39" s="2">
        <f t="shared" si="14"/>
        <v>3.598200899550225</v>
      </c>
      <c r="Z39" s="2">
        <f t="shared" si="15"/>
        <v>3.7324994302848573</v>
      </c>
      <c r="AA39" s="2">
        <f t="shared" si="16"/>
        <v>4.223339730134933</v>
      </c>
      <c r="AB39" s="2">
        <f t="shared" si="17"/>
        <v>4.113208135532234</v>
      </c>
      <c r="AC39" s="2">
        <f t="shared" si="18"/>
        <v>0.36</v>
      </c>
      <c r="AD39" s="5">
        <f t="shared" si="19"/>
        <v>-0.34799999999999986</v>
      </c>
      <c r="AE39" s="4">
        <f t="shared" si="20"/>
        <v>0.26937531208115423</v>
      </c>
      <c r="AF39" s="3">
        <f t="shared" si="21"/>
        <v>4.637826086956522</v>
      </c>
    </row>
    <row r="40" spans="1:32" ht="12.75">
      <c r="A40" s="1" t="s">
        <v>60</v>
      </c>
      <c r="B40" s="1">
        <v>35</v>
      </c>
      <c r="C40" t="s">
        <v>4</v>
      </c>
      <c r="D40" s="2">
        <v>1.15</v>
      </c>
      <c r="E40">
        <v>66</v>
      </c>
      <c r="F40">
        <v>0</v>
      </c>
      <c r="G40">
        <v>5</v>
      </c>
      <c r="H40">
        <v>4</v>
      </c>
      <c r="I40">
        <v>0</v>
      </c>
      <c r="J40">
        <v>3</v>
      </c>
      <c r="K40">
        <v>62.1</v>
      </c>
      <c r="L40">
        <v>62</v>
      </c>
      <c r="M40">
        <v>14</v>
      </c>
      <c r="N40">
        <v>1</v>
      </c>
      <c r="O40">
        <v>3</v>
      </c>
      <c r="P40">
        <v>33</v>
      </c>
      <c r="Q40">
        <v>31</v>
      </c>
      <c r="R40">
        <v>30</v>
      </c>
      <c r="S40">
        <v>52</v>
      </c>
      <c r="T40">
        <v>12</v>
      </c>
      <c r="U40">
        <v>3</v>
      </c>
      <c r="V40" s="3">
        <f t="shared" si="11"/>
        <v>10.353423913043482</v>
      </c>
      <c r="W40" s="2">
        <f t="shared" si="12"/>
        <v>4.158790170132326</v>
      </c>
      <c r="X40" s="2">
        <f t="shared" si="13"/>
        <v>4.062003780718336</v>
      </c>
      <c r="Y40" s="2">
        <f t="shared" si="14"/>
        <v>4.158790170132326</v>
      </c>
      <c r="Z40" s="2">
        <f t="shared" si="15"/>
        <v>3.897938449905482</v>
      </c>
      <c r="AA40" s="2">
        <f t="shared" si="16"/>
        <v>3.324115689981096</v>
      </c>
      <c r="AB40" s="2">
        <f t="shared" si="17"/>
        <v>3.97870994984247</v>
      </c>
      <c r="AC40" s="2">
        <f t="shared" si="18"/>
        <v>0.18181818181818182</v>
      </c>
      <c r="AD40" s="5">
        <f t="shared" si="19"/>
        <v>0.7679999999999998</v>
      </c>
      <c r="AE40" s="4">
        <f t="shared" si="20"/>
        <v>0.32395866507066695</v>
      </c>
      <c r="AF40" s="3">
        <f t="shared" si="21"/>
        <v>2.677173913043483</v>
      </c>
    </row>
    <row r="41" spans="1:32" ht="12.75">
      <c r="A41" s="1" t="s">
        <v>118</v>
      </c>
      <c r="B41" s="1">
        <v>31</v>
      </c>
      <c r="C41" t="s">
        <v>14</v>
      </c>
      <c r="D41" s="2">
        <v>0.98</v>
      </c>
      <c r="E41">
        <v>77</v>
      </c>
      <c r="F41">
        <v>0</v>
      </c>
      <c r="G41">
        <v>4</v>
      </c>
      <c r="H41">
        <v>4</v>
      </c>
      <c r="I41">
        <v>0</v>
      </c>
      <c r="J41">
        <v>6</v>
      </c>
      <c r="K41">
        <v>40</v>
      </c>
      <c r="L41">
        <v>46</v>
      </c>
      <c r="M41">
        <v>6</v>
      </c>
      <c r="N41">
        <v>3</v>
      </c>
      <c r="O41">
        <v>4</v>
      </c>
      <c r="P41">
        <v>17</v>
      </c>
      <c r="Q41">
        <v>15</v>
      </c>
      <c r="R41">
        <v>16</v>
      </c>
      <c r="S41">
        <v>23</v>
      </c>
      <c r="T41">
        <v>66</v>
      </c>
      <c r="U41">
        <v>18</v>
      </c>
      <c r="V41" s="3">
        <f t="shared" si="11"/>
        <v>10.154875283446708</v>
      </c>
      <c r="W41" s="2">
        <f t="shared" si="12"/>
        <v>3.903061224489796</v>
      </c>
      <c r="X41" s="2">
        <f t="shared" si="13"/>
        <v>3.2776530612244903</v>
      </c>
      <c r="Y41" s="2">
        <f t="shared" si="14"/>
        <v>3.903061224489796</v>
      </c>
      <c r="Z41" s="2">
        <f t="shared" si="15"/>
        <v>5.590983673469387</v>
      </c>
      <c r="AA41" s="2">
        <f t="shared" si="16"/>
        <v>4.776887755102041</v>
      </c>
      <c r="AB41" s="2">
        <f t="shared" si="17"/>
        <v>4.406368448979592</v>
      </c>
      <c r="AC41" s="2">
        <f t="shared" si="18"/>
        <v>0.8571428571428571</v>
      </c>
      <c r="AD41" s="5">
        <f t="shared" si="19"/>
        <v>2.724</v>
      </c>
      <c r="AE41" s="4">
        <f t="shared" si="20"/>
        <v>0.3186646433990895</v>
      </c>
      <c r="AF41" s="3">
        <f t="shared" si="21"/>
        <v>5.2104308390022664</v>
      </c>
    </row>
    <row r="42" spans="1:32" ht="12.75">
      <c r="A42" s="1" t="s">
        <v>106</v>
      </c>
      <c r="B42" s="1">
        <v>33</v>
      </c>
      <c r="C42" t="s">
        <v>12</v>
      </c>
      <c r="D42" s="2">
        <v>0.94</v>
      </c>
      <c r="E42">
        <v>66</v>
      </c>
      <c r="F42">
        <v>0</v>
      </c>
      <c r="G42">
        <v>2</v>
      </c>
      <c r="H42">
        <v>8</v>
      </c>
      <c r="I42">
        <v>1</v>
      </c>
      <c r="J42">
        <v>6</v>
      </c>
      <c r="K42">
        <v>62.2</v>
      </c>
      <c r="L42">
        <v>55</v>
      </c>
      <c r="M42">
        <v>11</v>
      </c>
      <c r="N42">
        <v>1</v>
      </c>
      <c r="O42">
        <v>3</v>
      </c>
      <c r="P42">
        <v>28</v>
      </c>
      <c r="Q42">
        <v>25</v>
      </c>
      <c r="R42">
        <v>34</v>
      </c>
      <c r="S42">
        <v>60</v>
      </c>
      <c r="T42">
        <v>16</v>
      </c>
      <c r="U42">
        <v>4</v>
      </c>
      <c r="V42" s="3">
        <f t="shared" si="11"/>
        <v>9.745183215130023</v>
      </c>
      <c r="W42" s="2">
        <f t="shared" si="12"/>
        <v>4.310049941848532</v>
      </c>
      <c r="X42" s="2">
        <f t="shared" si="13"/>
        <v>4.152425258260929</v>
      </c>
      <c r="Y42" s="2">
        <f t="shared" si="14"/>
        <v>4.310049941848532</v>
      </c>
      <c r="Z42" s="2">
        <f t="shared" si="15"/>
        <v>4.283070753232538</v>
      </c>
      <c r="AA42" s="2">
        <f t="shared" si="16"/>
        <v>4.057757474173908</v>
      </c>
      <c r="AB42" s="2">
        <f t="shared" si="17"/>
        <v>3.8858627826503387</v>
      </c>
      <c r="AC42" s="2">
        <f t="shared" si="18"/>
        <v>0.24242424242424243</v>
      </c>
      <c r="AD42" s="5">
        <f t="shared" si="19"/>
        <v>1.024</v>
      </c>
      <c r="AE42" s="4">
        <f t="shared" si="20"/>
        <v>0.310625791498411</v>
      </c>
      <c r="AF42" s="3">
        <f t="shared" si="21"/>
        <v>2.0565721040189135</v>
      </c>
    </row>
    <row r="43" spans="1:32" ht="12.75">
      <c r="A43" s="1" t="s">
        <v>54</v>
      </c>
      <c r="B43" s="1">
        <v>37</v>
      </c>
      <c r="C43" t="s">
        <v>3</v>
      </c>
      <c r="D43" s="2">
        <v>0.99</v>
      </c>
      <c r="E43">
        <v>78</v>
      </c>
      <c r="F43">
        <v>0</v>
      </c>
      <c r="G43">
        <v>3</v>
      </c>
      <c r="H43">
        <v>1</v>
      </c>
      <c r="I43">
        <v>4</v>
      </c>
      <c r="J43">
        <v>3</v>
      </c>
      <c r="K43">
        <v>61.2</v>
      </c>
      <c r="L43">
        <v>64</v>
      </c>
      <c r="M43">
        <v>16</v>
      </c>
      <c r="N43">
        <v>3</v>
      </c>
      <c r="O43">
        <v>8</v>
      </c>
      <c r="P43">
        <v>27</v>
      </c>
      <c r="Q43">
        <v>25</v>
      </c>
      <c r="R43">
        <v>19</v>
      </c>
      <c r="S43">
        <v>45</v>
      </c>
      <c r="T43">
        <v>45</v>
      </c>
      <c r="U43">
        <v>15</v>
      </c>
      <c r="V43" s="3">
        <f t="shared" si="11"/>
        <v>9.673484848484856</v>
      </c>
      <c r="W43" s="2">
        <f t="shared" si="12"/>
        <v>4.010695187165775</v>
      </c>
      <c r="X43" s="2">
        <f t="shared" si="13"/>
        <v>4.139928698752227</v>
      </c>
      <c r="Y43" s="2">
        <f t="shared" si="14"/>
        <v>4.010695187165775</v>
      </c>
      <c r="Z43" s="2">
        <f t="shared" si="15"/>
        <v>5.256808556149733</v>
      </c>
      <c r="AA43" s="2">
        <f t="shared" si="16"/>
        <v>4.62477956030897</v>
      </c>
      <c r="AB43" s="2">
        <f t="shared" si="17"/>
        <v>4.211602695187166</v>
      </c>
      <c r="AC43" s="2">
        <f t="shared" si="18"/>
        <v>0.5769230769230769</v>
      </c>
      <c r="AD43" s="5">
        <f t="shared" si="19"/>
        <v>-0.8699999999999992</v>
      </c>
      <c r="AE43" s="4">
        <f t="shared" si="20"/>
        <v>0.30503747603276976</v>
      </c>
      <c r="AF43" s="3">
        <f t="shared" si="21"/>
        <v>2.1084848484848577</v>
      </c>
    </row>
    <row r="44" spans="1:32" ht="12.75">
      <c r="A44" s="1" t="s">
        <v>46</v>
      </c>
      <c r="B44" s="1">
        <v>24</v>
      </c>
      <c r="C44" t="s">
        <v>1</v>
      </c>
      <c r="D44" s="2">
        <v>1</v>
      </c>
      <c r="E44">
        <v>43</v>
      </c>
      <c r="F44">
        <v>0</v>
      </c>
      <c r="G44">
        <v>4</v>
      </c>
      <c r="H44">
        <v>2</v>
      </c>
      <c r="I44">
        <v>0</v>
      </c>
      <c r="J44">
        <v>2</v>
      </c>
      <c r="K44">
        <v>37.2</v>
      </c>
      <c r="L44">
        <v>32</v>
      </c>
      <c r="M44">
        <v>6</v>
      </c>
      <c r="N44">
        <v>0</v>
      </c>
      <c r="O44">
        <v>1</v>
      </c>
      <c r="P44">
        <v>13</v>
      </c>
      <c r="Q44">
        <v>13</v>
      </c>
      <c r="R44">
        <v>17</v>
      </c>
      <c r="S44">
        <v>33</v>
      </c>
      <c r="T44">
        <v>11</v>
      </c>
      <c r="U44">
        <v>4</v>
      </c>
      <c r="V44" s="3">
        <f t="shared" si="11"/>
        <v>9.445666666666671</v>
      </c>
      <c r="W44" s="2">
        <f t="shared" si="12"/>
        <v>3.1451612903225805</v>
      </c>
      <c r="X44" s="2">
        <f t="shared" si="13"/>
        <v>3.277258064516128</v>
      </c>
      <c r="Y44" s="2">
        <f t="shared" si="14"/>
        <v>3.1451612903225805</v>
      </c>
      <c r="Z44" s="2">
        <f t="shared" si="15"/>
        <v>3.3337091612903227</v>
      </c>
      <c r="AA44" s="2">
        <f t="shared" si="16"/>
        <v>3.3768716129032255</v>
      </c>
      <c r="AB44" s="2">
        <f t="shared" si="17"/>
        <v>3.874524950967742</v>
      </c>
      <c r="AC44" s="2">
        <f t="shared" si="18"/>
        <v>0.2558139534883721</v>
      </c>
      <c r="AD44" s="5">
        <f t="shared" si="19"/>
        <v>-0.5459999999999998</v>
      </c>
      <c r="AE44" s="4">
        <f t="shared" si="20"/>
        <v>0.30125165202518855</v>
      </c>
      <c r="AF44" s="3">
        <f t="shared" si="21"/>
        <v>4.847333333333338</v>
      </c>
    </row>
    <row r="45" spans="1:32" ht="12.75">
      <c r="A45" s="1" t="s">
        <v>101</v>
      </c>
      <c r="B45" s="1">
        <v>27</v>
      </c>
      <c r="C45" t="s">
        <v>11</v>
      </c>
      <c r="D45" s="2">
        <v>1</v>
      </c>
      <c r="E45">
        <v>63</v>
      </c>
      <c r="F45">
        <v>0</v>
      </c>
      <c r="G45">
        <v>2</v>
      </c>
      <c r="H45">
        <v>3</v>
      </c>
      <c r="I45">
        <v>0</v>
      </c>
      <c r="J45">
        <v>1</v>
      </c>
      <c r="K45">
        <v>52</v>
      </c>
      <c r="L45">
        <v>46</v>
      </c>
      <c r="M45">
        <v>9</v>
      </c>
      <c r="N45">
        <v>0</v>
      </c>
      <c r="O45">
        <v>6</v>
      </c>
      <c r="P45">
        <v>31</v>
      </c>
      <c r="Q45">
        <v>28</v>
      </c>
      <c r="R45">
        <v>25</v>
      </c>
      <c r="S45">
        <v>42</v>
      </c>
      <c r="T45">
        <v>39</v>
      </c>
      <c r="U45">
        <v>4</v>
      </c>
      <c r="V45" s="3">
        <f t="shared" si="11"/>
        <v>9.384888888888892</v>
      </c>
      <c r="W45" s="2">
        <f t="shared" si="12"/>
        <v>5.365384615384615</v>
      </c>
      <c r="X45" s="2">
        <f t="shared" si="13"/>
        <v>3.938192307692307</v>
      </c>
      <c r="Y45" s="2">
        <f t="shared" si="14"/>
        <v>5.365384615384615</v>
      </c>
      <c r="Z45" s="2">
        <f t="shared" si="15"/>
        <v>4.318371692307693</v>
      </c>
      <c r="AA45" s="2">
        <f t="shared" si="16"/>
        <v>4.769771538461539</v>
      </c>
      <c r="AB45" s="2">
        <f t="shared" si="17"/>
        <v>4.0488222338461535</v>
      </c>
      <c r="AC45" s="2">
        <f t="shared" si="18"/>
        <v>0.6190476190476191</v>
      </c>
      <c r="AD45" s="5">
        <f t="shared" si="19"/>
        <v>8.246</v>
      </c>
      <c r="AE45" s="4">
        <f t="shared" si="20"/>
        <v>0.2765486725663717</v>
      </c>
      <c r="AF45" s="3">
        <f t="shared" si="21"/>
        <v>2.9571111111111157</v>
      </c>
    </row>
    <row r="46" spans="1:32" ht="12.75">
      <c r="A46" s="1" t="s">
        <v>85</v>
      </c>
      <c r="B46" s="1">
        <v>32</v>
      </c>
      <c r="C46" t="s">
        <v>8</v>
      </c>
      <c r="D46" s="2">
        <v>1</v>
      </c>
      <c r="E46">
        <v>41</v>
      </c>
      <c r="F46">
        <v>0</v>
      </c>
      <c r="G46">
        <v>3</v>
      </c>
      <c r="H46">
        <v>5</v>
      </c>
      <c r="I46">
        <v>1</v>
      </c>
      <c r="J46">
        <v>3</v>
      </c>
      <c r="K46">
        <v>42</v>
      </c>
      <c r="L46">
        <v>34</v>
      </c>
      <c r="M46">
        <v>7</v>
      </c>
      <c r="N46">
        <v>1</v>
      </c>
      <c r="O46">
        <v>6</v>
      </c>
      <c r="P46">
        <v>21</v>
      </c>
      <c r="Q46">
        <v>21</v>
      </c>
      <c r="R46">
        <v>19</v>
      </c>
      <c r="S46">
        <v>49</v>
      </c>
      <c r="T46">
        <v>39</v>
      </c>
      <c r="U46">
        <v>8</v>
      </c>
      <c r="V46" s="3">
        <f t="shared" si="11"/>
        <v>9.204333333333336</v>
      </c>
      <c r="W46" s="2">
        <f t="shared" si="12"/>
        <v>4.5</v>
      </c>
      <c r="X46" s="2">
        <f t="shared" si="13"/>
        <v>3.5901428571428564</v>
      </c>
      <c r="Y46" s="2">
        <f t="shared" si="14"/>
        <v>4.5</v>
      </c>
      <c r="Z46" s="2">
        <f t="shared" si="15"/>
        <v>4.267635428571429</v>
      </c>
      <c r="AA46" s="2">
        <f t="shared" si="16"/>
        <v>4.497274285714285</v>
      </c>
      <c r="AB46" s="2">
        <f t="shared" si="17"/>
        <v>3.6789253657142855</v>
      </c>
      <c r="AC46" s="2">
        <f t="shared" si="18"/>
        <v>0.9512195121951219</v>
      </c>
      <c r="AD46" s="5">
        <f t="shared" si="19"/>
        <v>4.246</v>
      </c>
      <c r="AE46" s="4">
        <f t="shared" si="20"/>
        <v>0.28735632183908044</v>
      </c>
      <c r="AF46" s="3">
        <f t="shared" si="21"/>
        <v>4.0126666666666715</v>
      </c>
    </row>
    <row r="47" spans="1:32" ht="12.75">
      <c r="A47" s="1" t="s">
        <v>62</v>
      </c>
      <c r="B47" s="1">
        <v>28</v>
      </c>
      <c r="C47" t="s">
        <v>4</v>
      </c>
      <c r="D47" s="2">
        <v>1.15</v>
      </c>
      <c r="E47">
        <v>24</v>
      </c>
      <c r="F47">
        <v>10</v>
      </c>
      <c r="G47">
        <v>6</v>
      </c>
      <c r="H47">
        <v>3</v>
      </c>
      <c r="I47">
        <v>0</v>
      </c>
      <c r="J47">
        <v>0</v>
      </c>
      <c r="K47">
        <v>82.2</v>
      </c>
      <c r="L47">
        <v>97</v>
      </c>
      <c r="M47">
        <v>17</v>
      </c>
      <c r="N47">
        <v>1</v>
      </c>
      <c r="O47">
        <v>10</v>
      </c>
      <c r="P47">
        <v>46</v>
      </c>
      <c r="Q47">
        <v>45</v>
      </c>
      <c r="R47">
        <v>21</v>
      </c>
      <c r="S47">
        <v>55</v>
      </c>
      <c r="T47">
        <v>10</v>
      </c>
      <c r="U47">
        <v>5</v>
      </c>
      <c r="V47" s="3">
        <f t="shared" si="11"/>
        <v>9.186775362318835</v>
      </c>
      <c r="W47" s="2">
        <f t="shared" si="12"/>
        <v>4.37956204379562</v>
      </c>
      <c r="X47" s="2">
        <f t="shared" si="13"/>
        <v>4.556648682957792</v>
      </c>
      <c r="Y47" s="2">
        <f t="shared" si="14"/>
        <v>4.37956204379562</v>
      </c>
      <c r="Z47" s="2">
        <f t="shared" si="15"/>
        <v>4.5024421961282135</v>
      </c>
      <c r="AA47" s="2">
        <f t="shared" si="16"/>
        <v>3.8206952713424314</v>
      </c>
      <c r="AB47" s="2">
        <f t="shared" si="17"/>
        <v>4.207257556077435</v>
      </c>
      <c r="AC47" s="2">
        <f t="shared" si="18"/>
        <v>0.7142857142857143</v>
      </c>
      <c r="AD47" s="5">
        <f t="shared" si="19"/>
        <v>-1.8599999999999999</v>
      </c>
      <c r="AE47" s="4">
        <f t="shared" si="20"/>
        <v>0.3297902988582433</v>
      </c>
      <c r="AF47" s="3">
        <f t="shared" si="21"/>
        <v>-0.9740579710144959</v>
      </c>
    </row>
    <row r="48" spans="1:32" ht="12.75">
      <c r="A48" s="1" t="s">
        <v>78</v>
      </c>
      <c r="B48" s="1">
        <v>37</v>
      </c>
      <c r="C48" t="s">
        <v>7</v>
      </c>
      <c r="D48" s="2">
        <v>0.94</v>
      </c>
      <c r="E48">
        <v>72</v>
      </c>
      <c r="F48">
        <v>0</v>
      </c>
      <c r="G48">
        <v>7</v>
      </c>
      <c r="H48">
        <v>4</v>
      </c>
      <c r="I48">
        <v>0</v>
      </c>
      <c r="J48">
        <v>2</v>
      </c>
      <c r="K48">
        <v>75.2</v>
      </c>
      <c r="L48">
        <v>65</v>
      </c>
      <c r="M48">
        <v>16</v>
      </c>
      <c r="N48">
        <v>3</v>
      </c>
      <c r="O48">
        <v>6</v>
      </c>
      <c r="P48">
        <v>35</v>
      </c>
      <c r="Q48">
        <v>33</v>
      </c>
      <c r="R48">
        <v>38</v>
      </c>
      <c r="S48">
        <v>56</v>
      </c>
      <c r="T48">
        <v>25</v>
      </c>
      <c r="U48">
        <v>8</v>
      </c>
      <c r="V48" s="3">
        <f t="shared" si="11"/>
        <v>9.084160756501184</v>
      </c>
      <c r="W48" s="2">
        <f t="shared" si="12"/>
        <v>4.456201901312811</v>
      </c>
      <c r="X48" s="2">
        <f t="shared" si="13"/>
        <v>4.475299909461294</v>
      </c>
      <c r="Y48" s="2">
        <f t="shared" si="14"/>
        <v>4.456201901312811</v>
      </c>
      <c r="Z48" s="2">
        <f t="shared" si="15"/>
        <v>4.6152729289271175</v>
      </c>
      <c r="AA48" s="2">
        <f t="shared" si="16"/>
        <v>4.744527840651877</v>
      </c>
      <c r="AB48" s="2">
        <f t="shared" si="17"/>
        <v>4.141110502716161</v>
      </c>
      <c r="AC48" s="2">
        <f t="shared" si="18"/>
        <v>0.3472222222222222</v>
      </c>
      <c r="AD48" s="5">
        <f t="shared" si="19"/>
        <v>-0.15000000000000036</v>
      </c>
      <c r="AE48" s="4">
        <f t="shared" si="20"/>
        <v>0.2743369415615817</v>
      </c>
      <c r="AF48" s="3">
        <f t="shared" si="21"/>
        <v>-0.21139479905436961</v>
      </c>
    </row>
    <row r="49" spans="1:32" ht="12.75">
      <c r="A49" s="1" t="s">
        <v>52</v>
      </c>
      <c r="B49" s="1">
        <v>28</v>
      </c>
      <c r="C49" t="s">
        <v>2</v>
      </c>
      <c r="D49" s="2">
        <v>1</v>
      </c>
      <c r="E49">
        <v>21</v>
      </c>
      <c r="F49">
        <v>10</v>
      </c>
      <c r="G49">
        <v>3</v>
      </c>
      <c r="H49">
        <v>4</v>
      </c>
      <c r="I49">
        <v>0</v>
      </c>
      <c r="J49">
        <v>0</v>
      </c>
      <c r="K49">
        <v>66</v>
      </c>
      <c r="L49">
        <v>52</v>
      </c>
      <c r="M49">
        <v>10</v>
      </c>
      <c r="N49">
        <v>2</v>
      </c>
      <c r="O49">
        <v>14</v>
      </c>
      <c r="P49">
        <v>32</v>
      </c>
      <c r="Q49">
        <v>31</v>
      </c>
      <c r="R49">
        <v>26</v>
      </c>
      <c r="S49">
        <v>77</v>
      </c>
      <c r="T49">
        <v>0</v>
      </c>
      <c r="U49">
        <v>0</v>
      </c>
      <c r="V49" s="3">
        <f t="shared" si="11"/>
        <v>8.79166666666667</v>
      </c>
      <c r="W49" s="2">
        <f t="shared" si="12"/>
        <v>4.363636363636363</v>
      </c>
      <c r="X49" s="2">
        <f t="shared" si="13"/>
        <v>4.363636363636363</v>
      </c>
      <c r="Y49" s="2">
        <f t="shared" si="14"/>
        <v>4.363636363636363</v>
      </c>
      <c r="Z49" s="2">
        <f t="shared" si="15"/>
        <v>4.602154909090911</v>
      </c>
      <c r="AA49" s="2">
        <f t="shared" si="16"/>
        <v>5.259180000000001</v>
      </c>
      <c r="AB49" s="2">
        <f t="shared" si="17"/>
        <v>3.710704716363636</v>
      </c>
      <c r="AC49" s="2">
        <f t="shared" si="18"/>
        <v>0</v>
      </c>
      <c r="AD49" s="5">
        <f t="shared" si="19"/>
        <v>0</v>
      </c>
      <c r="AE49" s="4">
        <f t="shared" si="20"/>
        <v>0.2582925502990756</v>
      </c>
      <c r="AF49" s="3">
        <f t="shared" si="21"/>
        <v>0.633333333333337</v>
      </c>
    </row>
    <row r="50" spans="1:32" ht="12.75">
      <c r="A50" s="1" t="s">
        <v>94</v>
      </c>
      <c r="B50" s="1">
        <v>25</v>
      </c>
      <c r="C50" t="s">
        <v>10</v>
      </c>
      <c r="D50" s="2">
        <v>1.03</v>
      </c>
      <c r="E50">
        <v>78</v>
      </c>
      <c r="F50">
        <v>0</v>
      </c>
      <c r="G50">
        <v>6</v>
      </c>
      <c r="H50">
        <v>5</v>
      </c>
      <c r="I50">
        <v>0</v>
      </c>
      <c r="J50">
        <v>7</v>
      </c>
      <c r="K50">
        <v>87</v>
      </c>
      <c r="L50">
        <v>84</v>
      </c>
      <c r="M50">
        <v>19</v>
      </c>
      <c r="N50">
        <v>1</v>
      </c>
      <c r="O50">
        <v>11</v>
      </c>
      <c r="P50">
        <v>44</v>
      </c>
      <c r="Q50">
        <v>40</v>
      </c>
      <c r="R50">
        <v>25</v>
      </c>
      <c r="S50">
        <v>79</v>
      </c>
      <c r="T50">
        <v>41</v>
      </c>
      <c r="U50">
        <v>16</v>
      </c>
      <c r="V50" s="3">
        <f t="shared" si="11"/>
        <v>8.017435275080906</v>
      </c>
      <c r="W50" s="2">
        <f t="shared" si="12"/>
        <v>4.419149648476733</v>
      </c>
      <c r="X50" s="2">
        <f t="shared" si="13"/>
        <v>4.7331101439571475</v>
      </c>
      <c r="Y50" s="2">
        <f t="shared" si="14"/>
        <v>4.419149648476733</v>
      </c>
      <c r="Z50" s="2">
        <f t="shared" si="15"/>
        <v>4.2758237696685635</v>
      </c>
      <c r="AA50" s="2">
        <f t="shared" si="16"/>
        <v>4.060344827586206</v>
      </c>
      <c r="AB50" s="2">
        <f t="shared" si="17"/>
        <v>3.942720499497824</v>
      </c>
      <c r="AC50" s="2">
        <f t="shared" si="18"/>
        <v>0.5256410256410257</v>
      </c>
      <c r="AD50" s="5">
        <f t="shared" si="19"/>
        <v>-3.1259999999999994</v>
      </c>
      <c r="AE50" s="4">
        <f t="shared" si="20"/>
        <v>0.3050054316035765</v>
      </c>
      <c r="AF50" s="3">
        <f t="shared" si="21"/>
        <v>-2.7367313915857574</v>
      </c>
    </row>
    <row r="51" spans="1:32" ht="12.75">
      <c r="A51" s="1" t="s">
        <v>81</v>
      </c>
      <c r="B51" s="1">
        <v>34</v>
      </c>
      <c r="C51" t="s">
        <v>7</v>
      </c>
      <c r="D51" s="2">
        <v>0.94</v>
      </c>
      <c r="E51">
        <v>28</v>
      </c>
      <c r="F51">
        <v>7</v>
      </c>
      <c r="G51">
        <v>1</v>
      </c>
      <c r="H51">
        <v>2</v>
      </c>
      <c r="I51">
        <v>0</v>
      </c>
      <c r="J51">
        <v>0</v>
      </c>
      <c r="K51">
        <v>65.2</v>
      </c>
      <c r="L51">
        <v>63</v>
      </c>
      <c r="M51">
        <v>14</v>
      </c>
      <c r="N51">
        <v>0</v>
      </c>
      <c r="O51">
        <v>6</v>
      </c>
      <c r="P51">
        <v>30</v>
      </c>
      <c r="Q51">
        <v>26</v>
      </c>
      <c r="R51">
        <v>19</v>
      </c>
      <c r="S51">
        <v>37</v>
      </c>
      <c r="T51">
        <v>4</v>
      </c>
      <c r="U51">
        <v>2</v>
      </c>
      <c r="V51" s="3">
        <f t="shared" si="11"/>
        <v>7.590839243498814</v>
      </c>
      <c r="W51" s="2">
        <f t="shared" si="12"/>
        <v>4.405430100509072</v>
      </c>
      <c r="X51" s="2">
        <f t="shared" si="13"/>
        <v>4.514684767001698</v>
      </c>
      <c r="Y51" s="2">
        <f t="shared" si="14"/>
        <v>4.405430100509072</v>
      </c>
      <c r="Z51" s="2">
        <f t="shared" si="15"/>
        <v>4.298292859939957</v>
      </c>
      <c r="AA51" s="2">
        <f t="shared" si="16"/>
        <v>4.53081686463908</v>
      </c>
      <c r="AB51" s="2">
        <f t="shared" si="17"/>
        <v>4.291205919853805</v>
      </c>
      <c r="AC51" s="2">
        <f t="shared" si="18"/>
        <v>0.19047619047619047</v>
      </c>
      <c r="AD51" s="5">
        <f t="shared" si="19"/>
        <v>-0.744</v>
      </c>
      <c r="AE51" s="4">
        <f t="shared" si="20"/>
        <v>0.2795981634815367</v>
      </c>
      <c r="AF51" s="3">
        <f t="shared" si="21"/>
        <v>-0.46860520094563046</v>
      </c>
    </row>
    <row r="52" spans="1:32" ht="12.75">
      <c r="A52" s="1" t="s">
        <v>80</v>
      </c>
      <c r="B52" s="1">
        <v>33</v>
      </c>
      <c r="C52" t="s">
        <v>7</v>
      </c>
      <c r="D52" s="2">
        <v>0.94</v>
      </c>
      <c r="E52">
        <v>46</v>
      </c>
      <c r="F52">
        <v>0</v>
      </c>
      <c r="G52">
        <v>1</v>
      </c>
      <c r="H52">
        <v>1</v>
      </c>
      <c r="I52">
        <v>0</v>
      </c>
      <c r="J52">
        <v>1</v>
      </c>
      <c r="K52">
        <v>23.2</v>
      </c>
      <c r="L52">
        <v>20</v>
      </c>
      <c r="M52">
        <v>4</v>
      </c>
      <c r="N52">
        <v>0</v>
      </c>
      <c r="O52">
        <v>2</v>
      </c>
      <c r="P52">
        <v>12</v>
      </c>
      <c r="Q52">
        <v>12</v>
      </c>
      <c r="R52">
        <v>14</v>
      </c>
      <c r="S52">
        <v>22</v>
      </c>
      <c r="T52">
        <v>37</v>
      </c>
      <c r="U52">
        <v>6</v>
      </c>
      <c r="V52" s="3">
        <f t="shared" si="11"/>
        <v>7.549527186761228</v>
      </c>
      <c r="W52" s="2">
        <f t="shared" si="12"/>
        <v>4.9523110785033015</v>
      </c>
      <c r="X52" s="2">
        <f t="shared" si="13"/>
        <v>2.6338041085840063</v>
      </c>
      <c r="Y52" s="2">
        <f t="shared" si="14"/>
        <v>4.9523110785033015</v>
      </c>
      <c r="Z52" s="2">
        <f t="shared" si="15"/>
        <v>4.596069552457815</v>
      </c>
      <c r="AA52" s="2">
        <f t="shared" si="16"/>
        <v>4.813190755685988</v>
      </c>
      <c r="AB52" s="2">
        <f t="shared" si="17"/>
        <v>3.932230055759354</v>
      </c>
      <c r="AC52" s="2">
        <f t="shared" si="18"/>
        <v>0.8043478260869565</v>
      </c>
      <c r="AD52" s="5">
        <f t="shared" si="19"/>
        <v>5.618</v>
      </c>
      <c r="AE52" s="4">
        <f t="shared" si="20"/>
        <v>0.2930450638187028</v>
      </c>
      <c r="AF52" s="3">
        <f t="shared" si="21"/>
        <v>4.681749408983451</v>
      </c>
    </row>
    <row r="53" spans="1:32" ht="12.75">
      <c r="A53" s="1" t="s">
        <v>69</v>
      </c>
      <c r="B53" s="1">
        <v>35</v>
      </c>
      <c r="C53" t="s">
        <v>5</v>
      </c>
      <c r="D53" s="2">
        <v>0.96</v>
      </c>
      <c r="E53">
        <v>52</v>
      </c>
      <c r="F53">
        <v>0</v>
      </c>
      <c r="G53">
        <v>1</v>
      </c>
      <c r="H53">
        <v>4</v>
      </c>
      <c r="I53">
        <v>0</v>
      </c>
      <c r="J53">
        <v>4</v>
      </c>
      <c r="K53">
        <v>43.1</v>
      </c>
      <c r="L53">
        <v>39</v>
      </c>
      <c r="M53">
        <v>5</v>
      </c>
      <c r="N53">
        <v>0</v>
      </c>
      <c r="O53">
        <v>2</v>
      </c>
      <c r="P53">
        <v>17</v>
      </c>
      <c r="Q53">
        <v>15</v>
      </c>
      <c r="R53">
        <v>17</v>
      </c>
      <c r="S53">
        <v>34</v>
      </c>
      <c r="T53">
        <v>23</v>
      </c>
      <c r="U53">
        <v>9</v>
      </c>
      <c r="V53" s="3">
        <f t="shared" si="11"/>
        <v>7.077777777777781</v>
      </c>
      <c r="W53" s="2">
        <f t="shared" si="12"/>
        <v>3.6977958236658934</v>
      </c>
      <c r="X53" s="2">
        <f t="shared" si="13"/>
        <v>4.0845417633410666</v>
      </c>
      <c r="Y53" s="2">
        <f t="shared" si="14"/>
        <v>3.6977958236658934</v>
      </c>
      <c r="Z53" s="2">
        <f t="shared" si="15"/>
        <v>3.526417691415313</v>
      </c>
      <c r="AA53" s="2">
        <f t="shared" si="16"/>
        <v>3.7564380800464034</v>
      </c>
      <c r="AB53" s="2">
        <f t="shared" si="17"/>
        <v>3.992735898781903</v>
      </c>
      <c r="AC53" s="2">
        <f t="shared" si="18"/>
        <v>0.4423076923076923</v>
      </c>
      <c r="AD53" s="5">
        <f t="shared" si="19"/>
        <v>-1.7779999999999996</v>
      </c>
      <c r="AE53" s="4">
        <f t="shared" si="20"/>
        <v>0.29708853238265004</v>
      </c>
      <c r="AF53" s="3">
        <f t="shared" si="21"/>
        <v>1.7501388888888934</v>
      </c>
    </row>
    <row r="54" spans="1:32" ht="12.75">
      <c r="A54" s="1" t="s">
        <v>65</v>
      </c>
      <c r="B54" s="1">
        <v>21</v>
      </c>
      <c r="C54" t="s">
        <v>4</v>
      </c>
      <c r="D54" s="2">
        <v>1.15</v>
      </c>
      <c r="E54">
        <v>39</v>
      </c>
      <c r="F54">
        <v>0</v>
      </c>
      <c r="G54">
        <v>0</v>
      </c>
      <c r="H54">
        <v>2</v>
      </c>
      <c r="I54">
        <v>0</v>
      </c>
      <c r="J54">
        <v>1</v>
      </c>
      <c r="K54">
        <v>53</v>
      </c>
      <c r="L54">
        <v>52</v>
      </c>
      <c r="M54">
        <v>13</v>
      </c>
      <c r="N54">
        <v>0</v>
      </c>
      <c r="O54">
        <v>8</v>
      </c>
      <c r="P54">
        <v>30</v>
      </c>
      <c r="Q54">
        <v>30</v>
      </c>
      <c r="R54">
        <v>21</v>
      </c>
      <c r="S54">
        <v>47</v>
      </c>
      <c r="T54">
        <v>23</v>
      </c>
      <c r="U54">
        <v>7</v>
      </c>
      <c r="V54" s="3">
        <f t="shared" si="11"/>
        <v>6.863031400966178</v>
      </c>
      <c r="W54" s="2">
        <f t="shared" si="12"/>
        <v>4.4298605414274</v>
      </c>
      <c r="X54" s="2">
        <f t="shared" si="13"/>
        <v>4.397079573420838</v>
      </c>
      <c r="Y54" s="2">
        <f t="shared" si="14"/>
        <v>4.4298605414274</v>
      </c>
      <c r="Z54" s="2">
        <f t="shared" si="15"/>
        <v>4.36141742411813</v>
      </c>
      <c r="AA54" s="2">
        <f t="shared" si="16"/>
        <v>4.23819228876128</v>
      </c>
      <c r="AB54" s="2">
        <f t="shared" si="17"/>
        <v>3.9724667307629202</v>
      </c>
      <c r="AC54" s="2">
        <f t="shared" si="18"/>
        <v>0.5897435897435898</v>
      </c>
      <c r="AD54" s="5">
        <f t="shared" si="19"/>
        <v>0.22200000000000042</v>
      </c>
      <c r="AE54" s="4">
        <f t="shared" si="20"/>
        <v>0.30042332377440945</v>
      </c>
      <c r="AF54" s="3">
        <f t="shared" si="21"/>
        <v>0.3116425120772904</v>
      </c>
    </row>
    <row r="55" spans="1:32" ht="12.75">
      <c r="A55" s="1" t="s">
        <v>96</v>
      </c>
      <c r="B55" s="1">
        <v>29</v>
      </c>
      <c r="C55" t="s">
        <v>10</v>
      </c>
      <c r="D55" s="2">
        <v>1.03</v>
      </c>
      <c r="E55">
        <v>40</v>
      </c>
      <c r="F55">
        <v>0</v>
      </c>
      <c r="G55">
        <v>2</v>
      </c>
      <c r="H55">
        <v>1</v>
      </c>
      <c r="I55">
        <v>0</v>
      </c>
      <c r="J55">
        <v>1</v>
      </c>
      <c r="K55">
        <v>58</v>
      </c>
      <c r="L55">
        <v>54</v>
      </c>
      <c r="M55">
        <v>11</v>
      </c>
      <c r="N55">
        <v>2</v>
      </c>
      <c r="O55">
        <v>5</v>
      </c>
      <c r="P55">
        <v>29</v>
      </c>
      <c r="Q55">
        <v>24</v>
      </c>
      <c r="R55">
        <v>21</v>
      </c>
      <c r="S55">
        <v>42</v>
      </c>
      <c r="T55">
        <v>22</v>
      </c>
      <c r="U55">
        <v>8</v>
      </c>
      <c r="V55" s="3">
        <f t="shared" si="11"/>
        <v>6.631688241639704</v>
      </c>
      <c r="W55" s="2">
        <f t="shared" si="12"/>
        <v>4.368932038834951</v>
      </c>
      <c r="X55" s="2">
        <f t="shared" si="13"/>
        <v>4.533444928021425</v>
      </c>
      <c r="Y55" s="2">
        <f t="shared" si="14"/>
        <v>4.368932038834951</v>
      </c>
      <c r="Z55" s="2">
        <f t="shared" si="15"/>
        <v>4.0480366923334445</v>
      </c>
      <c r="AA55" s="2">
        <f t="shared" si="16"/>
        <v>4.027655172413793</v>
      </c>
      <c r="AB55" s="2">
        <f t="shared" si="17"/>
        <v>4.108115209909608</v>
      </c>
      <c r="AC55" s="2">
        <f t="shared" si="18"/>
        <v>0.55</v>
      </c>
      <c r="AD55" s="5">
        <f t="shared" si="19"/>
        <v>-1.0919999999999996</v>
      </c>
      <c r="AE55" s="4">
        <f t="shared" si="20"/>
        <v>0.2872889305816135</v>
      </c>
      <c r="AF55" s="3">
        <f t="shared" si="21"/>
        <v>-0.5377562028047396</v>
      </c>
    </row>
    <row r="56" spans="1:32" ht="12.75">
      <c r="A56" s="1" t="s">
        <v>129</v>
      </c>
      <c r="B56" s="1">
        <v>38</v>
      </c>
      <c r="C56" t="s">
        <v>15</v>
      </c>
      <c r="D56" s="2">
        <v>0.96</v>
      </c>
      <c r="E56">
        <v>59</v>
      </c>
      <c r="F56">
        <v>0</v>
      </c>
      <c r="G56">
        <v>3</v>
      </c>
      <c r="H56">
        <v>3</v>
      </c>
      <c r="I56">
        <v>0</v>
      </c>
      <c r="J56">
        <v>1</v>
      </c>
      <c r="K56">
        <v>42.2</v>
      </c>
      <c r="L56">
        <v>49</v>
      </c>
      <c r="M56">
        <v>11</v>
      </c>
      <c r="N56">
        <v>1</v>
      </c>
      <c r="O56">
        <v>3</v>
      </c>
      <c r="P56">
        <v>24</v>
      </c>
      <c r="Q56">
        <v>22</v>
      </c>
      <c r="R56">
        <v>15</v>
      </c>
      <c r="S56">
        <v>27</v>
      </c>
      <c r="T56">
        <v>42</v>
      </c>
      <c r="U56">
        <v>8</v>
      </c>
      <c r="V56" s="3">
        <f t="shared" si="11"/>
        <v>6.486111111111111</v>
      </c>
      <c r="W56" s="2">
        <f t="shared" si="12"/>
        <v>5.331753554502369</v>
      </c>
      <c r="X56" s="2">
        <f t="shared" si="13"/>
        <v>4.179206161137441</v>
      </c>
      <c r="Y56" s="2">
        <f t="shared" si="14"/>
        <v>5.331753554502369</v>
      </c>
      <c r="Z56" s="2">
        <f t="shared" si="15"/>
        <v>5.38391836492891</v>
      </c>
      <c r="AA56" s="2">
        <f t="shared" si="16"/>
        <v>4.224311907582938</v>
      </c>
      <c r="AB56" s="2">
        <f t="shared" si="17"/>
        <v>4.320785040876777</v>
      </c>
      <c r="AC56" s="2">
        <f t="shared" si="18"/>
        <v>0.711864406779661</v>
      </c>
      <c r="AD56" s="5">
        <f t="shared" si="19"/>
        <v>5.188000000000001</v>
      </c>
      <c r="AE56" s="4">
        <f t="shared" si="20"/>
        <v>0.3333236717776296</v>
      </c>
      <c r="AF56" s="3">
        <f t="shared" si="21"/>
        <v>1.2697222222222224</v>
      </c>
    </row>
    <row r="57" spans="1:32" ht="12.75">
      <c r="A57" s="1" t="s">
        <v>104</v>
      </c>
      <c r="B57" s="1">
        <v>28</v>
      </c>
      <c r="C57" t="s">
        <v>11</v>
      </c>
      <c r="D57" s="2">
        <v>1</v>
      </c>
      <c r="E57">
        <v>44</v>
      </c>
      <c r="F57">
        <v>0</v>
      </c>
      <c r="G57">
        <v>2</v>
      </c>
      <c r="H57">
        <v>2</v>
      </c>
      <c r="I57">
        <v>0</v>
      </c>
      <c r="J57">
        <v>1</v>
      </c>
      <c r="K57">
        <v>81.1</v>
      </c>
      <c r="L57">
        <v>82</v>
      </c>
      <c r="M57">
        <v>17</v>
      </c>
      <c r="N57">
        <v>4</v>
      </c>
      <c r="O57">
        <v>5</v>
      </c>
      <c r="P57">
        <v>43</v>
      </c>
      <c r="Q57">
        <v>40</v>
      </c>
      <c r="R57">
        <v>40</v>
      </c>
      <c r="S57">
        <v>52</v>
      </c>
      <c r="T57">
        <v>23</v>
      </c>
      <c r="U57">
        <v>8</v>
      </c>
      <c r="V57" s="3">
        <f t="shared" si="11"/>
        <v>6.3463055555555545</v>
      </c>
      <c r="W57" s="2">
        <f t="shared" si="12"/>
        <v>4.771886559802713</v>
      </c>
      <c r="X57" s="2">
        <f t="shared" si="13"/>
        <v>4.858224414303329</v>
      </c>
      <c r="Y57" s="2">
        <f t="shared" si="14"/>
        <v>4.771886559802713</v>
      </c>
      <c r="Z57" s="2">
        <f t="shared" si="15"/>
        <v>4.832052902589398</v>
      </c>
      <c r="AA57" s="2">
        <f t="shared" si="16"/>
        <v>4.33925156596794</v>
      </c>
      <c r="AB57" s="2">
        <f t="shared" si="17"/>
        <v>4.266961178643649</v>
      </c>
      <c r="AC57" s="2">
        <f t="shared" si="18"/>
        <v>0.5227272727272727</v>
      </c>
      <c r="AD57" s="5">
        <f t="shared" si="19"/>
        <v>-0.7779999999999996</v>
      </c>
      <c r="AE57" s="4">
        <f t="shared" si="20"/>
        <v>0.3035056877754216</v>
      </c>
      <c r="AF57" s="3">
        <f t="shared" si="21"/>
        <v>-3.6785555555555547</v>
      </c>
    </row>
    <row r="58" spans="1:32" ht="12.75">
      <c r="A58" s="1" t="s">
        <v>51</v>
      </c>
      <c r="B58" s="1">
        <v>26</v>
      </c>
      <c r="C58" t="s">
        <v>2</v>
      </c>
      <c r="D58" s="2">
        <v>1</v>
      </c>
      <c r="E58">
        <v>49</v>
      </c>
      <c r="F58">
        <v>0</v>
      </c>
      <c r="G58">
        <v>4</v>
      </c>
      <c r="H58">
        <v>5</v>
      </c>
      <c r="I58">
        <v>0</v>
      </c>
      <c r="J58">
        <v>5</v>
      </c>
      <c r="K58">
        <v>44.2</v>
      </c>
      <c r="L58">
        <v>47</v>
      </c>
      <c r="M58">
        <v>10</v>
      </c>
      <c r="N58">
        <v>3</v>
      </c>
      <c r="O58">
        <v>4</v>
      </c>
      <c r="P58">
        <v>22</v>
      </c>
      <c r="Q58">
        <v>22</v>
      </c>
      <c r="R58">
        <v>25</v>
      </c>
      <c r="S58">
        <v>47</v>
      </c>
      <c r="T58">
        <v>25</v>
      </c>
      <c r="U58">
        <v>7</v>
      </c>
      <c r="V58" s="3">
        <f t="shared" si="11"/>
        <v>6.168055555555557</v>
      </c>
      <c r="W58" s="2">
        <f t="shared" si="12"/>
        <v>4.479638009049774</v>
      </c>
      <c r="X58" s="2">
        <f t="shared" si="13"/>
        <v>4.3065610859728505</v>
      </c>
      <c r="Y58" s="2">
        <f t="shared" si="14"/>
        <v>4.479638009049774</v>
      </c>
      <c r="Z58" s="2">
        <f t="shared" si="15"/>
        <v>5.680711058823529</v>
      </c>
      <c r="AA58" s="2">
        <f t="shared" si="16"/>
        <v>4.2896190950226245</v>
      </c>
      <c r="AB58" s="2">
        <f t="shared" si="17"/>
        <v>3.9182422112217195</v>
      </c>
      <c r="AC58" s="2">
        <f t="shared" si="18"/>
        <v>0.5102040816326531</v>
      </c>
      <c r="AD58" s="5">
        <f t="shared" si="19"/>
        <v>0.8499999999999996</v>
      </c>
      <c r="AE58" s="4">
        <f t="shared" si="20"/>
        <v>0.35642054308544147</v>
      </c>
      <c r="AF58" s="3">
        <f t="shared" si="21"/>
        <v>0.7044444444444463</v>
      </c>
    </row>
    <row r="59" spans="1:32" ht="12.75">
      <c r="A59" s="1" t="s">
        <v>122</v>
      </c>
      <c r="B59" s="1">
        <v>30</v>
      </c>
      <c r="C59" t="s">
        <v>14</v>
      </c>
      <c r="D59" s="2">
        <v>0.98</v>
      </c>
      <c r="E59">
        <v>50</v>
      </c>
      <c r="F59">
        <v>0</v>
      </c>
      <c r="G59">
        <v>3</v>
      </c>
      <c r="H59">
        <v>1</v>
      </c>
      <c r="I59">
        <v>1</v>
      </c>
      <c r="J59">
        <v>2</v>
      </c>
      <c r="K59">
        <v>41.2</v>
      </c>
      <c r="L59">
        <v>37</v>
      </c>
      <c r="M59">
        <v>6</v>
      </c>
      <c r="N59">
        <v>1</v>
      </c>
      <c r="O59">
        <v>5</v>
      </c>
      <c r="P59">
        <v>22</v>
      </c>
      <c r="Q59">
        <v>16</v>
      </c>
      <c r="R59">
        <v>13</v>
      </c>
      <c r="S59">
        <v>43</v>
      </c>
      <c r="T59">
        <v>32</v>
      </c>
      <c r="U59">
        <v>7</v>
      </c>
      <c r="V59" s="3">
        <f t="shared" si="11"/>
        <v>6.1251133786848095</v>
      </c>
      <c r="W59" s="2">
        <f t="shared" si="12"/>
        <v>4.903903308896374</v>
      </c>
      <c r="X59" s="2">
        <f t="shared" si="13"/>
        <v>4.224489795918367</v>
      </c>
      <c r="Y59" s="2">
        <f t="shared" si="14"/>
        <v>4.903903308896374</v>
      </c>
      <c r="Z59" s="2">
        <f t="shared" si="15"/>
        <v>4.090950980780662</v>
      </c>
      <c r="AA59" s="2">
        <f t="shared" si="16"/>
        <v>4.068183673469387</v>
      </c>
      <c r="AB59" s="2">
        <f t="shared" si="17"/>
        <v>3.7872083043392113</v>
      </c>
      <c r="AC59" s="2">
        <f t="shared" si="18"/>
        <v>0.64</v>
      </c>
      <c r="AD59" s="5">
        <f t="shared" si="19"/>
        <v>3.048</v>
      </c>
      <c r="AE59" s="4">
        <f t="shared" si="20"/>
        <v>0.304228780042592</v>
      </c>
      <c r="AF59" s="3">
        <f t="shared" si="21"/>
        <v>1.0323356009070324</v>
      </c>
    </row>
    <row r="60" spans="1:32" ht="12.75">
      <c r="A60" s="1" t="s">
        <v>109</v>
      </c>
      <c r="B60" s="1">
        <v>39</v>
      </c>
      <c r="C60" t="s">
        <v>12</v>
      </c>
      <c r="D60" s="2">
        <v>0.94</v>
      </c>
      <c r="E60">
        <v>55</v>
      </c>
      <c r="F60">
        <v>0</v>
      </c>
      <c r="G60">
        <v>5</v>
      </c>
      <c r="H60">
        <v>1</v>
      </c>
      <c r="I60">
        <v>0</v>
      </c>
      <c r="J60">
        <v>3</v>
      </c>
      <c r="K60">
        <v>58.2</v>
      </c>
      <c r="L60">
        <v>51</v>
      </c>
      <c r="M60">
        <v>14</v>
      </c>
      <c r="N60">
        <v>0</v>
      </c>
      <c r="O60">
        <v>9</v>
      </c>
      <c r="P60">
        <v>25</v>
      </c>
      <c r="Q60">
        <v>25</v>
      </c>
      <c r="R60">
        <v>14</v>
      </c>
      <c r="S60">
        <v>34</v>
      </c>
      <c r="T60">
        <v>40</v>
      </c>
      <c r="U60">
        <v>16</v>
      </c>
      <c r="V60" s="3">
        <f t="shared" si="11"/>
        <v>5.715514184397163</v>
      </c>
      <c r="W60" s="2">
        <f t="shared" si="12"/>
        <v>4.11274402281202</v>
      </c>
      <c r="X60" s="2">
        <f t="shared" si="13"/>
        <v>4.678657600350954</v>
      </c>
      <c r="Y60" s="2">
        <f t="shared" si="14"/>
        <v>4.11274402281202</v>
      </c>
      <c r="Z60" s="2">
        <f t="shared" si="15"/>
        <v>4.384702873437157</v>
      </c>
      <c r="AA60" s="2">
        <f t="shared" si="16"/>
        <v>5.242155516560651</v>
      </c>
      <c r="AB60" s="2">
        <f t="shared" si="17"/>
        <v>4.282423061636324</v>
      </c>
      <c r="AC60" s="2">
        <f t="shared" si="18"/>
        <v>0.7272727272727273</v>
      </c>
      <c r="AD60" s="5">
        <f t="shared" si="19"/>
        <v>-3.4399999999999995</v>
      </c>
      <c r="AE60" s="4">
        <f t="shared" si="20"/>
        <v>0.2440101322302526</v>
      </c>
      <c r="AF60" s="3">
        <f t="shared" si="21"/>
        <v>-1.4786524822695022</v>
      </c>
    </row>
    <row r="61" spans="1:32" ht="12.75">
      <c r="A61" s="1" t="s">
        <v>117</v>
      </c>
      <c r="B61" s="1">
        <v>33</v>
      </c>
      <c r="C61" t="s">
        <v>13</v>
      </c>
      <c r="D61" s="2">
        <v>0.97</v>
      </c>
      <c r="E61">
        <v>66</v>
      </c>
      <c r="F61">
        <v>0</v>
      </c>
      <c r="G61">
        <v>2</v>
      </c>
      <c r="H61">
        <v>8</v>
      </c>
      <c r="I61">
        <v>6</v>
      </c>
      <c r="J61">
        <v>9</v>
      </c>
      <c r="K61">
        <v>56.1</v>
      </c>
      <c r="L61">
        <v>58</v>
      </c>
      <c r="M61">
        <v>11</v>
      </c>
      <c r="N61">
        <v>1</v>
      </c>
      <c r="O61">
        <v>7</v>
      </c>
      <c r="P61">
        <v>27</v>
      </c>
      <c r="Q61">
        <v>24</v>
      </c>
      <c r="R61">
        <v>24</v>
      </c>
      <c r="S61">
        <v>43</v>
      </c>
      <c r="T61">
        <v>23</v>
      </c>
      <c r="U61">
        <v>9</v>
      </c>
      <c r="V61" s="3">
        <f t="shared" si="11"/>
        <v>5.0048754295532625</v>
      </c>
      <c r="W61" s="2">
        <f t="shared" si="12"/>
        <v>4.465516290864986</v>
      </c>
      <c r="X61" s="2">
        <f t="shared" si="13"/>
        <v>4.759578808093059</v>
      </c>
      <c r="Y61" s="2">
        <f t="shared" si="14"/>
        <v>4.465516290864986</v>
      </c>
      <c r="Z61" s="2">
        <f t="shared" si="15"/>
        <v>5.226765356414357</v>
      </c>
      <c r="AA61" s="2">
        <f t="shared" si="16"/>
        <v>4.950507414962235</v>
      </c>
      <c r="AB61" s="2">
        <f t="shared" si="17"/>
        <v>4.177023992281824</v>
      </c>
      <c r="AC61" s="2">
        <f t="shared" si="18"/>
        <v>0.3484848484848485</v>
      </c>
      <c r="AD61" s="5">
        <f t="shared" si="19"/>
        <v>-1.7779999999999996</v>
      </c>
      <c r="AE61" s="4">
        <f t="shared" si="20"/>
        <v>0.30685551317071996</v>
      </c>
      <c r="AF61" s="3">
        <f t="shared" si="21"/>
        <v>-1.9297079037800695</v>
      </c>
    </row>
    <row r="62" spans="1:32" ht="12.75">
      <c r="A62" s="1" t="s">
        <v>45</v>
      </c>
      <c r="B62" s="1">
        <v>27</v>
      </c>
      <c r="C62" t="s">
        <v>1</v>
      </c>
      <c r="D62" s="2">
        <v>1</v>
      </c>
      <c r="E62">
        <v>62</v>
      </c>
      <c r="F62">
        <v>0</v>
      </c>
      <c r="G62">
        <v>4</v>
      </c>
      <c r="H62">
        <v>2</v>
      </c>
      <c r="I62">
        <v>1</v>
      </c>
      <c r="J62">
        <v>1</v>
      </c>
      <c r="K62">
        <v>34.2</v>
      </c>
      <c r="L62">
        <v>27</v>
      </c>
      <c r="M62">
        <v>4</v>
      </c>
      <c r="N62">
        <v>1</v>
      </c>
      <c r="O62">
        <v>3</v>
      </c>
      <c r="P62">
        <v>17</v>
      </c>
      <c r="Q62">
        <v>16</v>
      </c>
      <c r="R62">
        <v>19</v>
      </c>
      <c r="S62">
        <v>32</v>
      </c>
      <c r="T62">
        <v>52</v>
      </c>
      <c r="U62">
        <v>16</v>
      </c>
      <c r="V62" s="3">
        <f t="shared" si="11"/>
        <v>4.465500000000001</v>
      </c>
      <c r="W62" s="2">
        <f t="shared" si="12"/>
        <v>4.473684210526315</v>
      </c>
      <c r="X62" s="2">
        <f t="shared" si="13"/>
        <v>4.387368421052631</v>
      </c>
      <c r="Y62" s="2">
        <f t="shared" si="14"/>
        <v>4.473684210526315</v>
      </c>
      <c r="Z62" s="2">
        <f t="shared" si="15"/>
        <v>3.8851692631578945</v>
      </c>
      <c r="AA62" s="2">
        <f t="shared" si="16"/>
        <v>4.420651578947368</v>
      </c>
      <c r="AB62" s="2">
        <f t="shared" si="17"/>
        <v>3.8775121326315785</v>
      </c>
      <c r="AC62" s="2">
        <f t="shared" si="18"/>
        <v>0.8387096774193549</v>
      </c>
      <c r="AD62" s="5">
        <f t="shared" si="19"/>
        <v>0.3279999999999994</v>
      </c>
      <c r="AE62" s="4">
        <f t="shared" si="20"/>
        <v>0.27135814752837956</v>
      </c>
      <c r="AF62" s="3">
        <f t="shared" si="21"/>
        <v>0.23800000000000152</v>
      </c>
    </row>
    <row r="63" spans="1:32" ht="12.75">
      <c r="A63" s="1" t="s">
        <v>112</v>
      </c>
      <c r="B63" s="1">
        <v>29</v>
      </c>
      <c r="C63" t="s">
        <v>13</v>
      </c>
      <c r="D63" s="2">
        <v>0.97</v>
      </c>
      <c r="E63">
        <v>67</v>
      </c>
      <c r="F63">
        <v>0</v>
      </c>
      <c r="G63">
        <v>6</v>
      </c>
      <c r="H63">
        <v>4</v>
      </c>
      <c r="I63">
        <v>23</v>
      </c>
      <c r="J63">
        <v>5</v>
      </c>
      <c r="K63">
        <v>61.2</v>
      </c>
      <c r="L63">
        <v>68</v>
      </c>
      <c r="M63">
        <v>12</v>
      </c>
      <c r="N63">
        <v>1</v>
      </c>
      <c r="O63">
        <v>9</v>
      </c>
      <c r="P63">
        <v>31</v>
      </c>
      <c r="Q63">
        <v>29</v>
      </c>
      <c r="R63">
        <v>27</v>
      </c>
      <c r="S63">
        <v>54</v>
      </c>
      <c r="T63">
        <v>39</v>
      </c>
      <c r="U63">
        <v>14</v>
      </c>
      <c r="V63" s="3">
        <f t="shared" si="11"/>
        <v>4.057989690721649</v>
      </c>
      <c r="W63" s="2">
        <f t="shared" si="12"/>
        <v>4.6998180715585205</v>
      </c>
      <c r="X63" s="2">
        <f t="shared" si="13"/>
        <v>4.965736810187993</v>
      </c>
      <c r="Y63" s="2">
        <f t="shared" si="14"/>
        <v>4.6998180715585205</v>
      </c>
      <c r="Z63" s="2">
        <f t="shared" si="15"/>
        <v>5.807282474226804</v>
      </c>
      <c r="AA63" s="2">
        <f t="shared" si="16"/>
        <v>5.116770163735598</v>
      </c>
      <c r="AB63" s="2">
        <f t="shared" si="17"/>
        <v>4.114338893875075</v>
      </c>
      <c r="AC63" s="2">
        <f t="shared" si="18"/>
        <v>0.582089552238806</v>
      </c>
      <c r="AD63" s="5">
        <f t="shared" si="19"/>
        <v>-1.7539999999999996</v>
      </c>
      <c r="AE63" s="4">
        <f t="shared" si="20"/>
        <v>0.3322371384809442</v>
      </c>
      <c r="AF63" s="3">
        <f t="shared" si="21"/>
        <v>-3.5070103092783502</v>
      </c>
    </row>
    <row r="64" spans="1:32" ht="12.75">
      <c r="A64" s="1" t="s">
        <v>89</v>
      </c>
      <c r="B64" s="1">
        <v>31</v>
      </c>
      <c r="C64" t="s">
        <v>9</v>
      </c>
      <c r="D64" s="2">
        <v>0.97</v>
      </c>
      <c r="E64">
        <v>60</v>
      </c>
      <c r="F64">
        <v>0</v>
      </c>
      <c r="G64">
        <v>4</v>
      </c>
      <c r="H64">
        <v>7</v>
      </c>
      <c r="I64">
        <v>28</v>
      </c>
      <c r="J64">
        <v>8</v>
      </c>
      <c r="K64">
        <v>59.1</v>
      </c>
      <c r="L64">
        <v>65</v>
      </c>
      <c r="M64">
        <v>12</v>
      </c>
      <c r="N64">
        <v>1</v>
      </c>
      <c r="O64">
        <v>7</v>
      </c>
      <c r="P64">
        <v>31</v>
      </c>
      <c r="Q64">
        <v>26</v>
      </c>
      <c r="R64">
        <v>22</v>
      </c>
      <c r="S64">
        <v>27</v>
      </c>
      <c r="T64">
        <v>11</v>
      </c>
      <c r="U64">
        <v>4</v>
      </c>
      <c r="V64" s="3">
        <f t="shared" si="11"/>
        <v>4.005433848797252</v>
      </c>
      <c r="W64" s="2">
        <f t="shared" si="12"/>
        <v>4.866816683238265</v>
      </c>
      <c r="X64" s="2">
        <f t="shared" si="13"/>
        <v>4.95253545449788</v>
      </c>
      <c r="Y64" s="2">
        <f t="shared" si="14"/>
        <v>4.866816683238265</v>
      </c>
      <c r="Z64" s="2">
        <f t="shared" si="15"/>
        <v>5.315576995133184</v>
      </c>
      <c r="AA64" s="2">
        <f t="shared" si="16"/>
        <v>5.187235020147574</v>
      </c>
      <c r="AB64" s="2">
        <f t="shared" si="17"/>
        <v>4.500360525197552</v>
      </c>
      <c r="AC64" s="2">
        <f t="shared" si="18"/>
        <v>0.18333333333333332</v>
      </c>
      <c r="AD64" s="5">
        <f t="shared" si="19"/>
        <v>-0.5459999999999998</v>
      </c>
      <c r="AE64" s="4">
        <f t="shared" si="20"/>
        <v>0.2934301990266212</v>
      </c>
      <c r="AF64" s="3">
        <f t="shared" si="21"/>
        <v>-3.299982817869413</v>
      </c>
    </row>
    <row r="65" spans="1:32" ht="12.75">
      <c r="A65" s="1" t="s">
        <v>102</v>
      </c>
      <c r="B65" s="1">
        <v>39</v>
      </c>
      <c r="C65" t="s">
        <v>11</v>
      </c>
      <c r="D65" s="2">
        <v>1</v>
      </c>
      <c r="E65">
        <v>55</v>
      </c>
      <c r="F65">
        <v>0</v>
      </c>
      <c r="G65">
        <v>2</v>
      </c>
      <c r="H65">
        <v>8</v>
      </c>
      <c r="I65">
        <v>27</v>
      </c>
      <c r="J65">
        <v>7</v>
      </c>
      <c r="K65">
        <v>56.2</v>
      </c>
      <c r="L65">
        <v>61</v>
      </c>
      <c r="M65">
        <v>11</v>
      </c>
      <c r="N65">
        <v>0</v>
      </c>
      <c r="O65">
        <v>7</v>
      </c>
      <c r="P65">
        <v>30</v>
      </c>
      <c r="Q65">
        <v>30</v>
      </c>
      <c r="R65">
        <v>26</v>
      </c>
      <c r="S65">
        <v>37</v>
      </c>
      <c r="T65">
        <v>11</v>
      </c>
      <c r="U65">
        <v>5</v>
      </c>
      <c r="V65" s="3">
        <f t="shared" si="11"/>
        <v>3.188722222222223</v>
      </c>
      <c r="W65" s="2">
        <f t="shared" si="12"/>
        <v>4.804270462633451</v>
      </c>
      <c r="X65" s="2">
        <f t="shared" si="13"/>
        <v>5.051850533807829</v>
      </c>
      <c r="Y65" s="2">
        <f t="shared" si="14"/>
        <v>4.804270462633451</v>
      </c>
      <c r="Z65" s="2">
        <f t="shared" si="15"/>
        <v>5.290039088967972</v>
      </c>
      <c r="AA65" s="2">
        <f t="shared" si="16"/>
        <v>5.071976583629891</v>
      </c>
      <c r="AB65" s="2">
        <f t="shared" si="17"/>
        <v>4.292998553309608</v>
      </c>
      <c r="AC65" s="2">
        <f t="shared" si="18"/>
        <v>0.2</v>
      </c>
      <c r="AD65" s="5">
        <f t="shared" si="19"/>
        <v>-1.5459999999999998</v>
      </c>
      <c r="AE65" s="4">
        <f t="shared" si="20"/>
        <v>0.30772036197032204</v>
      </c>
      <c r="AF65" s="3">
        <f t="shared" si="21"/>
        <v>-3.7582222222222206</v>
      </c>
    </row>
    <row r="66" spans="1:32" ht="12.75">
      <c r="A66" s="1" t="s">
        <v>113</v>
      </c>
      <c r="B66" s="1">
        <v>42</v>
      </c>
      <c r="C66" t="s">
        <v>13</v>
      </c>
      <c r="D66" s="2">
        <v>0.97</v>
      </c>
      <c r="E66">
        <v>48</v>
      </c>
      <c r="F66">
        <v>6</v>
      </c>
      <c r="G66">
        <v>4</v>
      </c>
      <c r="H66">
        <v>7</v>
      </c>
      <c r="I66">
        <v>0</v>
      </c>
      <c r="J66">
        <v>2</v>
      </c>
      <c r="K66">
        <v>91</v>
      </c>
      <c r="L66">
        <v>92</v>
      </c>
      <c r="M66">
        <v>17</v>
      </c>
      <c r="N66">
        <v>2</v>
      </c>
      <c r="O66">
        <v>7</v>
      </c>
      <c r="P66">
        <v>48</v>
      </c>
      <c r="Q66">
        <v>41</v>
      </c>
      <c r="R66">
        <v>31</v>
      </c>
      <c r="S66">
        <v>60</v>
      </c>
      <c r="T66">
        <v>29</v>
      </c>
      <c r="U66">
        <v>13</v>
      </c>
      <c r="V66" s="3">
        <f aca="true" t="shared" si="22" ref="V66:V97">(4.45*1.25-X66)*K66/9</f>
        <v>2.7440864833906087</v>
      </c>
      <c r="W66" s="2">
        <f aca="true" t="shared" si="23" ref="W66:W97">P66*9/K66/D66</f>
        <v>4.894074997167781</v>
      </c>
      <c r="X66" s="2">
        <f aca="true" t="shared" si="24" ref="X66:X97">(P66-AD66)*9/K66/D66</f>
        <v>5.291106831313017</v>
      </c>
      <c r="Y66" s="2">
        <f aca="true" t="shared" si="25" ref="Y66:Y97">P66*9/K66/D66</f>
        <v>4.894074997167781</v>
      </c>
      <c r="Z66" s="2">
        <f aca="true" t="shared" si="26" ref="Z66:Z97">(1.5*L66+M66+2*N66+3*O66+R66-0.3*(K66*2.82))*0.324*9/K66/D66</f>
        <v>4.4271533250254915</v>
      </c>
      <c r="AA66" s="2">
        <f aca="true" t="shared" si="27" ref="AA66:AA97">(9*1.03)*(0.326*K66+1.46*O66+0.324*R66-0.168*S66)/K66/D66</f>
        <v>4.184994902005211</v>
      </c>
      <c r="AB66" s="2">
        <f aca="true" t="shared" si="28" ref="AB66:AB97">4.46+0.095*Z66-0.113*(S66*9/K66)</f>
        <v>4.210030115327971</v>
      </c>
      <c r="AC66" s="2">
        <f aca="true" t="shared" si="29" ref="AC66:AC97">T66/(E66-F66)</f>
        <v>0.6904761904761905</v>
      </c>
      <c r="AD66" s="5">
        <f aca="true" t="shared" si="30" ref="AD66:AD97">T66*0.314-U66</f>
        <v>-3.894</v>
      </c>
      <c r="AE66" s="4">
        <f aca="true" t="shared" si="31" ref="AE66:AE97">(L66-O66)/(K66*2.82+L66-O66-S66)</f>
        <v>0.3018251544634614</v>
      </c>
      <c r="AF66" s="3">
        <f aca="true" t="shared" si="32" ref="AF66:AF97">(4.45-X66)*K66/9</f>
        <v>-8.504524627720501</v>
      </c>
    </row>
    <row r="67" spans="1:32" ht="12.75">
      <c r="A67" s="1" t="s">
        <v>56</v>
      </c>
      <c r="B67" s="1">
        <v>25</v>
      </c>
      <c r="C67" t="s">
        <v>3</v>
      </c>
      <c r="D67" s="2">
        <v>0.99</v>
      </c>
      <c r="E67">
        <v>60</v>
      </c>
      <c r="F67">
        <v>5</v>
      </c>
      <c r="G67">
        <v>4</v>
      </c>
      <c r="H67">
        <v>8</v>
      </c>
      <c r="I67">
        <v>1</v>
      </c>
      <c r="J67">
        <v>3</v>
      </c>
      <c r="K67">
        <v>85.2</v>
      </c>
      <c r="L67">
        <v>101</v>
      </c>
      <c r="M67">
        <v>17</v>
      </c>
      <c r="N67">
        <v>1</v>
      </c>
      <c r="O67">
        <v>11</v>
      </c>
      <c r="P67">
        <v>49</v>
      </c>
      <c r="Q67">
        <v>42</v>
      </c>
      <c r="R67">
        <v>26</v>
      </c>
      <c r="S67">
        <v>59</v>
      </c>
      <c r="T67">
        <v>24</v>
      </c>
      <c r="U67">
        <v>8</v>
      </c>
      <c r="V67" s="3">
        <f t="shared" si="22"/>
        <v>2.6946969696969756</v>
      </c>
      <c r="W67" s="2">
        <f t="shared" si="23"/>
        <v>5.228339735381989</v>
      </c>
      <c r="X67" s="2">
        <f t="shared" si="24"/>
        <v>5.277848911651728</v>
      </c>
      <c r="Y67" s="2">
        <f t="shared" si="25"/>
        <v>5.228339735381989</v>
      </c>
      <c r="Z67" s="2">
        <f t="shared" si="26"/>
        <v>5.442204353393086</v>
      </c>
      <c r="AA67" s="2">
        <f t="shared" si="27"/>
        <v>4.654034997865983</v>
      </c>
      <c r="AB67" s="2">
        <f t="shared" si="28"/>
        <v>4.272748850192062</v>
      </c>
      <c r="AC67" s="2">
        <f t="shared" si="29"/>
        <v>0.43636363636363634</v>
      </c>
      <c r="AD67" s="5">
        <f t="shared" si="30"/>
        <v>-0.4640000000000004</v>
      </c>
      <c r="AE67" s="4">
        <f t="shared" si="31"/>
        <v>0.33178011088828596</v>
      </c>
      <c r="AF67" s="3">
        <f t="shared" si="32"/>
        <v>-7.836969696969691</v>
      </c>
    </row>
    <row r="68" spans="1:32" ht="12.75">
      <c r="A68" s="1" t="s">
        <v>57</v>
      </c>
      <c r="B68" s="1">
        <v>25</v>
      </c>
      <c r="C68" t="s">
        <v>3</v>
      </c>
      <c r="D68" s="2">
        <v>0.99</v>
      </c>
      <c r="E68">
        <v>57</v>
      </c>
      <c r="F68">
        <v>0</v>
      </c>
      <c r="G68">
        <v>4</v>
      </c>
      <c r="H68">
        <v>1</v>
      </c>
      <c r="I68">
        <v>1</v>
      </c>
      <c r="J68">
        <v>1</v>
      </c>
      <c r="K68">
        <v>58</v>
      </c>
      <c r="L68">
        <v>84</v>
      </c>
      <c r="M68">
        <v>18</v>
      </c>
      <c r="N68">
        <v>2</v>
      </c>
      <c r="O68">
        <v>5</v>
      </c>
      <c r="P68">
        <v>33</v>
      </c>
      <c r="Q68">
        <v>29</v>
      </c>
      <c r="R68">
        <v>11</v>
      </c>
      <c r="S68">
        <v>26</v>
      </c>
      <c r="T68">
        <v>34</v>
      </c>
      <c r="U68">
        <v>11</v>
      </c>
      <c r="V68" s="3">
        <f t="shared" si="22"/>
        <v>2.1866161616161595</v>
      </c>
      <c r="W68" s="2">
        <f t="shared" si="23"/>
        <v>5.172413793103448</v>
      </c>
      <c r="X68" s="2">
        <f t="shared" si="24"/>
        <v>5.22319749216301</v>
      </c>
      <c r="Y68" s="2">
        <f t="shared" si="25"/>
        <v>5.172413793103448</v>
      </c>
      <c r="Z68" s="2">
        <f t="shared" si="26"/>
        <v>6.344509090909092</v>
      </c>
      <c r="AA68" s="2">
        <f t="shared" si="27"/>
        <v>4.101272727272728</v>
      </c>
      <c r="AB68" s="2">
        <f t="shared" si="28"/>
        <v>4.606831811912226</v>
      </c>
      <c r="AC68" s="2">
        <f t="shared" si="29"/>
        <v>0.5964912280701754</v>
      </c>
      <c r="AD68" s="5">
        <f t="shared" si="30"/>
        <v>-0.32399999999999984</v>
      </c>
      <c r="AE68" s="4">
        <f t="shared" si="31"/>
        <v>0.3647949759881788</v>
      </c>
      <c r="AF68" s="3">
        <f t="shared" si="32"/>
        <v>-4.982828282828284</v>
      </c>
    </row>
    <row r="69" spans="1:32" ht="12.75">
      <c r="A69" s="1" t="s">
        <v>37</v>
      </c>
      <c r="B69" s="1">
        <v>38</v>
      </c>
      <c r="C69" t="s">
        <v>10</v>
      </c>
      <c r="D69" s="2">
        <v>1.03</v>
      </c>
      <c r="E69">
        <v>57</v>
      </c>
      <c r="F69">
        <v>0</v>
      </c>
      <c r="G69">
        <v>4</v>
      </c>
      <c r="H69">
        <v>2</v>
      </c>
      <c r="I69">
        <v>0</v>
      </c>
      <c r="J69">
        <v>2</v>
      </c>
      <c r="K69">
        <v>47.1</v>
      </c>
      <c r="L69">
        <v>56</v>
      </c>
      <c r="M69">
        <v>14</v>
      </c>
      <c r="N69">
        <v>1</v>
      </c>
      <c r="O69">
        <v>9</v>
      </c>
      <c r="P69">
        <v>33</v>
      </c>
      <c r="Q69">
        <v>31</v>
      </c>
      <c r="R69">
        <v>16</v>
      </c>
      <c r="S69">
        <v>34</v>
      </c>
      <c r="T69">
        <v>32</v>
      </c>
      <c r="U69">
        <v>5</v>
      </c>
      <c r="V69" s="3">
        <f t="shared" si="22"/>
        <v>1.9725525889967663</v>
      </c>
      <c r="W69" s="2">
        <f t="shared" si="23"/>
        <v>6.12207037288974</v>
      </c>
      <c r="X69" s="2">
        <f t="shared" si="24"/>
        <v>5.185579123121637</v>
      </c>
      <c r="Y69" s="2">
        <f t="shared" si="25"/>
        <v>6.12207037288974</v>
      </c>
      <c r="Z69" s="2">
        <f t="shared" si="26"/>
        <v>6.2003033083915655</v>
      </c>
      <c r="AA69" s="2">
        <f t="shared" si="27"/>
        <v>5.343936305732484</v>
      </c>
      <c r="AB69" s="2">
        <f t="shared" si="28"/>
        <v>4.314888686908663</v>
      </c>
      <c r="AC69" s="2">
        <f t="shared" si="29"/>
        <v>0.5614035087719298</v>
      </c>
      <c r="AD69" s="5">
        <f t="shared" si="30"/>
        <v>5.048</v>
      </c>
      <c r="AE69" s="4">
        <f t="shared" si="31"/>
        <v>0.32231076243639506</v>
      </c>
      <c r="AF69" s="3">
        <f t="shared" si="32"/>
        <v>-3.8495307443365667</v>
      </c>
    </row>
    <row r="70" spans="1:32" ht="12.75">
      <c r="A70" s="1" t="s">
        <v>74</v>
      </c>
      <c r="B70" s="1">
        <v>37</v>
      </c>
      <c r="C70" t="s">
        <v>6</v>
      </c>
      <c r="D70" s="2">
        <v>1.02</v>
      </c>
      <c r="E70">
        <v>62</v>
      </c>
      <c r="F70">
        <v>0</v>
      </c>
      <c r="G70">
        <v>4</v>
      </c>
      <c r="H70">
        <v>4</v>
      </c>
      <c r="I70">
        <v>0</v>
      </c>
      <c r="J70">
        <v>3</v>
      </c>
      <c r="K70">
        <v>59</v>
      </c>
      <c r="L70">
        <v>49</v>
      </c>
      <c r="M70">
        <v>8</v>
      </c>
      <c r="N70">
        <v>1</v>
      </c>
      <c r="O70">
        <v>9</v>
      </c>
      <c r="P70">
        <v>34</v>
      </c>
      <c r="Q70">
        <v>31</v>
      </c>
      <c r="R70">
        <v>21</v>
      </c>
      <c r="S70">
        <v>54</v>
      </c>
      <c r="T70">
        <v>24</v>
      </c>
      <c r="U70">
        <v>9</v>
      </c>
      <c r="V70" s="3">
        <f t="shared" si="22"/>
        <v>1.6966503267973907</v>
      </c>
      <c r="W70" s="2">
        <f t="shared" si="23"/>
        <v>5.084745762711865</v>
      </c>
      <c r="X70" s="2">
        <f t="shared" si="24"/>
        <v>5.303688933200398</v>
      </c>
      <c r="Y70" s="2">
        <f t="shared" si="25"/>
        <v>5.084745762711865</v>
      </c>
      <c r="Z70" s="2">
        <f t="shared" si="26"/>
        <v>3.9532199401794617</v>
      </c>
      <c r="AA70" s="2">
        <f t="shared" si="27"/>
        <v>4.637464606181457</v>
      </c>
      <c r="AB70" s="2">
        <f t="shared" si="28"/>
        <v>3.9047423349950154</v>
      </c>
      <c r="AC70" s="2">
        <f t="shared" si="29"/>
        <v>0.3870967741935484</v>
      </c>
      <c r="AD70" s="5">
        <f t="shared" si="30"/>
        <v>-1.4640000000000004</v>
      </c>
      <c r="AE70" s="4">
        <f t="shared" si="31"/>
        <v>0.262501640635254</v>
      </c>
      <c r="AF70" s="3">
        <f t="shared" si="32"/>
        <v>-5.596405228758163</v>
      </c>
    </row>
    <row r="71" spans="1:32" ht="12.75">
      <c r="A71" s="1" t="s">
        <v>75</v>
      </c>
      <c r="B71" s="1">
        <v>29</v>
      </c>
      <c r="C71" t="s">
        <v>6</v>
      </c>
      <c r="D71" s="2">
        <v>1.02</v>
      </c>
      <c r="E71">
        <v>45</v>
      </c>
      <c r="F71">
        <v>0</v>
      </c>
      <c r="G71">
        <v>0</v>
      </c>
      <c r="H71">
        <v>3</v>
      </c>
      <c r="I71">
        <v>0</v>
      </c>
      <c r="J71">
        <v>1</v>
      </c>
      <c r="K71">
        <v>45.1</v>
      </c>
      <c r="L71">
        <v>43</v>
      </c>
      <c r="M71">
        <v>9</v>
      </c>
      <c r="N71">
        <v>0</v>
      </c>
      <c r="O71">
        <v>8</v>
      </c>
      <c r="P71">
        <v>26</v>
      </c>
      <c r="Q71">
        <v>24</v>
      </c>
      <c r="R71">
        <v>27</v>
      </c>
      <c r="S71">
        <v>36</v>
      </c>
      <c r="T71">
        <v>25</v>
      </c>
      <c r="U71">
        <v>9</v>
      </c>
      <c r="V71" s="3">
        <f t="shared" si="22"/>
        <v>1.2566584967320271</v>
      </c>
      <c r="W71" s="2">
        <f t="shared" si="23"/>
        <v>5.086735359332203</v>
      </c>
      <c r="X71" s="2">
        <f t="shared" si="24"/>
        <v>5.311725577148819</v>
      </c>
      <c r="Y71" s="2">
        <f t="shared" si="25"/>
        <v>5.086735359332203</v>
      </c>
      <c r="Z71" s="2">
        <f t="shared" si="26"/>
        <v>5.473309560453893</v>
      </c>
      <c r="AA71" s="2">
        <f t="shared" si="27"/>
        <v>5.860521325159775</v>
      </c>
      <c r="AB71" s="2">
        <f t="shared" si="28"/>
        <v>4.168168399373941</v>
      </c>
      <c r="AC71" s="2">
        <f t="shared" si="29"/>
        <v>0.5555555555555556</v>
      </c>
      <c r="AD71" s="5">
        <f t="shared" si="30"/>
        <v>-1.1500000000000004</v>
      </c>
      <c r="AE71" s="4">
        <f t="shared" si="31"/>
        <v>0.27737712193498276</v>
      </c>
      <c r="AF71" s="3">
        <f t="shared" si="32"/>
        <v>-4.318202614379083</v>
      </c>
    </row>
    <row r="72" spans="1:32" ht="12.75">
      <c r="A72" s="1" t="s">
        <v>37</v>
      </c>
      <c r="B72" s="1">
        <v>25</v>
      </c>
      <c r="C72" t="s">
        <v>0</v>
      </c>
      <c r="D72" s="2">
        <v>1.05</v>
      </c>
      <c r="E72">
        <v>67</v>
      </c>
      <c r="F72">
        <v>0</v>
      </c>
      <c r="G72">
        <v>7</v>
      </c>
      <c r="H72">
        <v>3</v>
      </c>
      <c r="I72">
        <v>0</v>
      </c>
      <c r="J72">
        <v>1</v>
      </c>
      <c r="K72">
        <v>79.1</v>
      </c>
      <c r="L72">
        <v>86</v>
      </c>
      <c r="M72">
        <v>21</v>
      </c>
      <c r="N72">
        <v>2</v>
      </c>
      <c r="O72">
        <v>7</v>
      </c>
      <c r="P72">
        <v>50</v>
      </c>
      <c r="Q72">
        <v>45</v>
      </c>
      <c r="R72">
        <v>43</v>
      </c>
      <c r="S72">
        <v>63</v>
      </c>
      <c r="T72">
        <v>31</v>
      </c>
      <c r="U72">
        <v>10</v>
      </c>
      <c r="V72" s="3">
        <f t="shared" si="22"/>
        <v>1.0158134920634951</v>
      </c>
      <c r="W72" s="2">
        <f t="shared" si="23"/>
        <v>5.41809644211667</v>
      </c>
      <c r="X72" s="2">
        <f t="shared" si="24"/>
        <v>5.44692071518873</v>
      </c>
      <c r="Y72" s="2">
        <f t="shared" si="25"/>
        <v>5.41809644211667</v>
      </c>
      <c r="Z72" s="2">
        <f t="shared" si="26"/>
        <v>5.304356900848835</v>
      </c>
      <c r="AA72" s="2">
        <f t="shared" si="27"/>
        <v>4.392476575763049</v>
      </c>
      <c r="AB72" s="2">
        <f t="shared" si="28"/>
        <v>4.153913905580639</v>
      </c>
      <c r="AC72" s="2">
        <f t="shared" si="29"/>
        <v>0.4626865671641791</v>
      </c>
      <c r="AD72" s="5">
        <f t="shared" si="30"/>
        <v>-0.266</v>
      </c>
      <c r="AE72" s="4">
        <f t="shared" si="31"/>
        <v>0.33045820749429017</v>
      </c>
      <c r="AF72" s="3">
        <f t="shared" si="32"/>
        <v>-8.761825396825392</v>
      </c>
    </row>
    <row r="73" spans="1:32" ht="12.75">
      <c r="A73" s="1" t="s">
        <v>115</v>
      </c>
      <c r="B73" s="1">
        <v>33</v>
      </c>
      <c r="C73" t="s">
        <v>13</v>
      </c>
      <c r="D73" s="2">
        <v>0.97</v>
      </c>
      <c r="E73">
        <v>69</v>
      </c>
      <c r="F73">
        <v>0</v>
      </c>
      <c r="G73">
        <v>3</v>
      </c>
      <c r="H73">
        <v>3</v>
      </c>
      <c r="I73">
        <v>1</v>
      </c>
      <c r="J73">
        <v>2</v>
      </c>
      <c r="K73">
        <v>60.1</v>
      </c>
      <c r="L73">
        <v>73</v>
      </c>
      <c r="M73">
        <v>11</v>
      </c>
      <c r="N73">
        <v>1</v>
      </c>
      <c r="O73">
        <v>11</v>
      </c>
      <c r="P73">
        <v>36</v>
      </c>
      <c r="Q73">
        <v>36</v>
      </c>
      <c r="R73">
        <v>32</v>
      </c>
      <c r="S73">
        <v>53</v>
      </c>
      <c r="T73">
        <v>41</v>
      </c>
      <c r="U73">
        <v>12</v>
      </c>
      <c r="V73" s="3">
        <f t="shared" si="22"/>
        <v>0.9327677548682767</v>
      </c>
      <c r="W73" s="2">
        <f t="shared" si="23"/>
        <v>5.5577473969501</v>
      </c>
      <c r="X73" s="2">
        <f t="shared" si="24"/>
        <v>5.422817640701922</v>
      </c>
      <c r="Y73" s="2">
        <f t="shared" si="25"/>
        <v>5.5577473969501</v>
      </c>
      <c r="Z73" s="2">
        <f t="shared" si="26"/>
        <v>6.835465742662572</v>
      </c>
      <c r="AA73" s="2">
        <f t="shared" si="27"/>
        <v>5.902034101240202</v>
      </c>
      <c r="AB73" s="2">
        <f t="shared" si="28"/>
        <v>4.212514004288385</v>
      </c>
      <c r="AC73" s="2">
        <f t="shared" si="29"/>
        <v>0.5942028985507246</v>
      </c>
      <c r="AD73" s="5">
        <f t="shared" si="30"/>
        <v>0.8740000000000006</v>
      </c>
      <c r="AE73" s="4">
        <f t="shared" si="31"/>
        <v>0.3473739648816127</v>
      </c>
      <c r="AF73" s="3">
        <f t="shared" si="32"/>
        <v>-6.4962600229094996</v>
      </c>
    </row>
    <row r="74" spans="1:32" ht="12.75">
      <c r="A74" s="1" t="s">
        <v>100</v>
      </c>
      <c r="B74" s="1">
        <v>30</v>
      </c>
      <c r="C74" t="s">
        <v>11</v>
      </c>
      <c r="D74" s="2">
        <v>1</v>
      </c>
      <c r="E74">
        <v>65</v>
      </c>
      <c r="F74">
        <v>0</v>
      </c>
      <c r="G74">
        <v>3</v>
      </c>
      <c r="H74">
        <v>1</v>
      </c>
      <c r="I74">
        <v>0</v>
      </c>
      <c r="J74">
        <v>2</v>
      </c>
      <c r="K74">
        <v>74.2</v>
      </c>
      <c r="L74">
        <v>84</v>
      </c>
      <c r="M74">
        <v>24</v>
      </c>
      <c r="N74">
        <v>2</v>
      </c>
      <c r="O74">
        <v>8</v>
      </c>
      <c r="P74">
        <v>42</v>
      </c>
      <c r="Q74">
        <v>38</v>
      </c>
      <c r="R74">
        <v>21</v>
      </c>
      <c r="S74">
        <v>44</v>
      </c>
      <c r="T74">
        <v>25</v>
      </c>
      <c r="U74">
        <v>11</v>
      </c>
      <c r="V74" s="3">
        <f t="shared" si="22"/>
        <v>0.7097222222222299</v>
      </c>
      <c r="W74" s="2">
        <f t="shared" si="23"/>
        <v>5.09433962264151</v>
      </c>
      <c r="X74" s="2">
        <f t="shared" si="24"/>
        <v>5.476415094339622</v>
      </c>
      <c r="Y74" s="2">
        <f t="shared" si="25"/>
        <v>5.09433962264151</v>
      </c>
      <c r="Z74" s="2">
        <f t="shared" si="26"/>
        <v>5.353603083557951</v>
      </c>
      <c r="AA74" s="2">
        <f t="shared" si="27"/>
        <v>4.407772560646901</v>
      </c>
      <c r="AB74" s="2">
        <f t="shared" si="28"/>
        <v>4.365519516657682</v>
      </c>
      <c r="AC74" s="2">
        <f t="shared" si="29"/>
        <v>0.38461538461538464</v>
      </c>
      <c r="AD74" s="5">
        <f t="shared" si="30"/>
        <v>-3.1500000000000004</v>
      </c>
      <c r="AE74" s="4">
        <f t="shared" si="31"/>
        <v>0.31503374177181603</v>
      </c>
      <c r="AF74" s="3">
        <f t="shared" si="32"/>
        <v>-8.462222222222215</v>
      </c>
    </row>
    <row r="75" spans="1:32" ht="12.75">
      <c r="A75" s="1" t="s">
        <v>87</v>
      </c>
      <c r="B75" s="1">
        <v>29</v>
      </c>
      <c r="C75" t="s">
        <v>8</v>
      </c>
      <c r="D75" s="2">
        <v>1</v>
      </c>
      <c r="E75">
        <v>23</v>
      </c>
      <c r="F75">
        <v>8</v>
      </c>
      <c r="G75">
        <v>1</v>
      </c>
      <c r="H75">
        <v>4</v>
      </c>
      <c r="I75">
        <v>0</v>
      </c>
      <c r="J75">
        <v>0</v>
      </c>
      <c r="K75">
        <v>65</v>
      </c>
      <c r="L75">
        <v>74</v>
      </c>
      <c r="M75">
        <v>12</v>
      </c>
      <c r="N75">
        <v>1</v>
      </c>
      <c r="O75">
        <v>7</v>
      </c>
      <c r="P75">
        <v>41</v>
      </c>
      <c r="Q75">
        <v>38</v>
      </c>
      <c r="R75">
        <v>36</v>
      </c>
      <c r="S75">
        <v>33</v>
      </c>
      <c r="T75">
        <v>8</v>
      </c>
      <c r="U75">
        <v>1</v>
      </c>
      <c r="V75" s="3">
        <f t="shared" si="22"/>
        <v>0.685611111111113</v>
      </c>
      <c r="W75" s="2">
        <f t="shared" si="23"/>
        <v>5.676923076923077</v>
      </c>
      <c r="X75" s="2">
        <f t="shared" si="24"/>
        <v>5.4675692307692305</v>
      </c>
      <c r="Y75" s="2">
        <f t="shared" si="25"/>
        <v>5.676923076923077</v>
      </c>
      <c r="Z75" s="2">
        <f t="shared" si="26"/>
        <v>5.697864000000001</v>
      </c>
      <c r="AA75" s="2">
        <f t="shared" si="27"/>
        <v>5.352355384615384</v>
      </c>
      <c r="AB75" s="2">
        <f t="shared" si="28"/>
        <v>4.484974003076924</v>
      </c>
      <c r="AC75" s="2">
        <f t="shared" si="29"/>
        <v>0.5333333333333333</v>
      </c>
      <c r="AD75" s="5">
        <f t="shared" si="30"/>
        <v>1.512</v>
      </c>
      <c r="AE75" s="4">
        <f t="shared" si="31"/>
        <v>0.30832949838932355</v>
      </c>
      <c r="AF75" s="3">
        <f t="shared" si="32"/>
        <v>-7.349111111111108</v>
      </c>
    </row>
    <row r="76" spans="1:32" ht="12.75">
      <c r="A76" s="1" t="s">
        <v>53</v>
      </c>
      <c r="B76" s="1">
        <v>24</v>
      </c>
      <c r="C76" t="s">
        <v>2</v>
      </c>
      <c r="D76" s="2">
        <v>1</v>
      </c>
      <c r="E76">
        <v>21</v>
      </c>
      <c r="F76">
        <v>7</v>
      </c>
      <c r="G76">
        <v>2</v>
      </c>
      <c r="H76">
        <v>5</v>
      </c>
      <c r="I76">
        <v>0</v>
      </c>
      <c r="J76">
        <v>0</v>
      </c>
      <c r="K76">
        <v>60.1</v>
      </c>
      <c r="L76">
        <v>62</v>
      </c>
      <c r="M76">
        <v>7</v>
      </c>
      <c r="N76">
        <v>1</v>
      </c>
      <c r="O76">
        <v>11</v>
      </c>
      <c r="P76">
        <v>37</v>
      </c>
      <c r="Q76">
        <v>36</v>
      </c>
      <c r="R76">
        <v>23</v>
      </c>
      <c r="S76">
        <v>37</v>
      </c>
      <c r="T76">
        <v>13</v>
      </c>
      <c r="U76">
        <v>4</v>
      </c>
      <c r="V76" s="3">
        <f t="shared" si="22"/>
        <v>0.22713888888888764</v>
      </c>
      <c r="W76" s="2">
        <f t="shared" si="23"/>
        <v>5.540765391014975</v>
      </c>
      <c r="X76" s="2">
        <f t="shared" si="24"/>
        <v>5.528485856905158</v>
      </c>
      <c r="Y76" s="2">
        <f t="shared" si="25"/>
        <v>5.540765391014975</v>
      </c>
      <c r="Z76" s="2">
        <f t="shared" si="26"/>
        <v>5.199087294509152</v>
      </c>
      <c r="AA76" s="2">
        <f t="shared" si="27"/>
        <v>5.689805690515806</v>
      </c>
      <c r="AB76" s="2">
        <f t="shared" si="28"/>
        <v>4.327806803793678</v>
      </c>
      <c r="AC76" s="2">
        <f t="shared" si="29"/>
        <v>0.9285714285714286</v>
      </c>
      <c r="AD76" s="5">
        <f t="shared" si="30"/>
        <v>0.08199999999999985</v>
      </c>
      <c r="AE76" s="4">
        <f t="shared" si="31"/>
        <v>0.27795642079332034</v>
      </c>
      <c r="AF76" s="3">
        <f t="shared" si="32"/>
        <v>-7.20188888888889</v>
      </c>
    </row>
    <row r="77" spans="1:32" ht="12.75">
      <c r="A77" s="1" t="s">
        <v>99</v>
      </c>
      <c r="B77" s="1">
        <v>37</v>
      </c>
      <c r="C77" t="s">
        <v>11</v>
      </c>
      <c r="D77" s="2">
        <v>1</v>
      </c>
      <c r="E77">
        <v>71</v>
      </c>
      <c r="F77">
        <v>0</v>
      </c>
      <c r="G77">
        <v>4</v>
      </c>
      <c r="H77">
        <v>7</v>
      </c>
      <c r="I77">
        <v>2</v>
      </c>
      <c r="J77">
        <v>1</v>
      </c>
      <c r="K77">
        <v>75</v>
      </c>
      <c r="L77">
        <v>90</v>
      </c>
      <c r="M77">
        <v>16</v>
      </c>
      <c r="N77">
        <v>2</v>
      </c>
      <c r="O77">
        <v>3</v>
      </c>
      <c r="P77">
        <v>39</v>
      </c>
      <c r="Q77">
        <v>31</v>
      </c>
      <c r="R77">
        <v>29</v>
      </c>
      <c r="S77">
        <v>40</v>
      </c>
      <c r="T77">
        <v>47</v>
      </c>
      <c r="U77">
        <v>22</v>
      </c>
      <c r="V77" s="3">
        <f t="shared" si="22"/>
        <v>0.11216666666666875</v>
      </c>
      <c r="W77" s="2">
        <f t="shared" si="23"/>
        <v>4.68</v>
      </c>
      <c r="X77" s="2">
        <f t="shared" si="24"/>
        <v>5.54904</v>
      </c>
      <c r="Y77" s="2">
        <f t="shared" si="25"/>
        <v>4.68</v>
      </c>
      <c r="Z77" s="2">
        <f t="shared" si="26"/>
        <v>5.036904000000001</v>
      </c>
      <c r="AA77" s="2">
        <f t="shared" si="27"/>
        <v>3.8941415999999998</v>
      </c>
      <c r="AB77" s="2">
        <f t="shared" si="28"/>
        <v>4.39610588</v>
      </c>
      <c r="AC77" s="2">
        <f t="shared" si="29"/>
        <v>0.6619718309859155</v>
      </c>
      <c r="AD77" s="5">
        <f t="shared" si="30"/>
        <v>-7.241999999999999</v>
      </c>
      <c r="AE77" s="4">
        <f t="shared" si="31"/>
        <v>0.3365570599613153</v>
      </c>
      <c r="AF77" s="3">
        <f t="shared" si="32"/>
        <v>-9.158666666666663</v>
      </c>
    </row>
    <row r="78" spans="1:32" ht="12.75">
      <c r="A78" s="1" t="s">
        <v>91</v>
      </c>
      <c r="B78" s="1">
        <v>28</v>
      </c>
      <c r="C78" t="s">
        <v>9</v>
      </c>
      <c r="D78" s="2">
        <v>0.97</v>
      </c>
      <c r="E78">
        <v>42</v>
      </c>
      <c r="F78">
        <v>0</v>
      </c>
      <c r="G78">
        <v>1</v>
      </c>
      <c r="H78">
        <v>3</v>
      </c>
      <c r="I78">
        <v>0</v>
      </c>
      <c r="J78">
        <v>0</v>
      </c>
      <c r="K78">
        <v>46.2</v>
      </c>
      <c r="L78">
        <v>56</v>
      </c>
      <c r="M78">
        <v>6</v>
      </c>
      <c r="N78">
        <v>0</v>
      </c>
      <c r="O78">
        <v>3</v>
      </c>
      <c r="P78">
        <v>30</v>
      </c>
      <c r="Q78">
        <v>29</v>
      </c>
      <c r="R78">
        <v>13</v>
      </c>
      <c r="S78">
        <v>43</v>
      </c>
      <c r="T78">
        <v>17</v>
      </c>
      <c r="U78">
        <v>3</v>
      </c>
      <c r="V78" s="3">
        <f t="shared" si="22"/>
        <v>0.0366408934707918</v>
      </c>
      <c r="W78" s="2">
        <f t="shared" si="23"/>
        <v>6.024902932119427</v>
      </c>
      <c r="X78" s="2">
        <f t="shared" si="24"/>
        <v>5.555362163609586</v>
      </c>
      <c r="Y78" s="2">
        <f t="shared" si="25"/>
        <v>6.024902932119427</v>
      </c>
      <c r="Z78" s="2">
        <f t="shared" si="26"/>
        <v>4.744489597000938</v>
      </c>
      <c r="AA78" s="2">
        <f t="shared" si="27"/>
        <v>3.39846217699826</v>
      </c>
      <c r="AB78" s="2">
        <f t="shared" si="28"/>
        <v>3.9641680701566475</v>
      </c>
      <c r="AC78" s="2">
        <f t="shared" si="29"/>
        <v>0.40476190476190477</v>
      </c>
      <c r="AD78" s="5">
        <f t="shared" si="30"/>
        <v>2.338</v>
      </c>
      <c r="AE78" s="4">
        <f t="shared" si="31"/>
        <v>0.3778050240939808</v>
      </c>
      <c r="AF78" s="3">
        <f t="shared" si="32"/>
        <v>-5.674192439862541</v>
      </c>
    </row>
    <row r="79" spans="1:32" ht="12.75">
      <c r="A79" s="1" t="s">
        <v>66</v>
      </c>
      <c r="B79" s="1">
        <v>28</v>
      </c>
      <c r="C79" t="s">
        <v>4</v>
      </c>
      <c r="D79" s="2">
        <v>1.15</v>
      </c>
      <c r="E79">
        <v>36</v>
      </c>
      <c r="F79">
        <v>5</v>
      </c>
      <c r="G79">
        <v>2</v>
      </c>
      <c r="H79">
        <v>4</v>
      </c>
      <c r="I79">
        <v>1</v>
      </c>
      <c r="J79">
        <v>1</v>
      </c>
      <c r="K79">
        <v>64</v>
      </c>
      <c r="L79">
        <v>86</v>
      </c>
      <c r="M79">
        <v>19</v>
      </c>
      <c r="N79">
        <v>3</v>
      </c>
      <c r="O79">
        <v>13</v>
      </c>
      <c r="P79">
        <v>48</v>
      </c>
      <c r="Q79">
        <v>46</v>
      </c>
      <c r="R79">
        <v>16</v>
      </c>
      <c r="S79">
        <v>31</v>
      </c>
      <c r="T79">
        <v>11</v>
      </c>
      <c r="U79">
        <v>2</v>
      </c>
      <c r="V79" s="3">
        <f t="shared" si="22"/>
        <v>-0.9192270531400987</v>
      </c>
      <c r="W79" s="2">
        <f t="shared" si="23"/>
        <v>5.869565217391305</v>
      </c>
      <c r="X79" s="2">
        <f t="shared" si="24"/>
        <v>5.691766304347826</v>
      </c>
      <c r="Y79" s="2">
        <f t="shared" si="25"/>
        <v>5.869565217391305</v>
      </c>
      <c r="Z79" s="2">
        <f t="shared" si="26"/>
        <v>6.135327391304348</v>
      </c>
      <c r="AA79" s="2">
        <f t="shared" si="27"/>
        <v>5.015372282608696</v>
      </c>
      <c r="AB79" s="2">
        <f t="shared" si="28"/>
        <v>4.5502467271739135</v>
      </c>
      <c r="AC79" s="2">
        <f t="shared" si="29"/>
        <v>0.3548387096774194</v>
      </c>
      <c r="AD79" s="5">
        <f t="shared" si="30"/>
        <v>1.4540000000000002</v>
      </c>
      <c r="AE79" s="4">
        <f t="shared" si="31"/>
        <v>0.32811938151743975</v>
      </c>
      <c r="AF79" s="3">
        <f t="shared" si="32"/>
        <v>-8.83033816425121</v>
      </c>
    </row>
    <row r="80" spans="1:32" ht="12.75">
      <c r="A80" s="1" t="s">
        <v>86</v>
      </c>
      <c r="B80" s="1">
        <v>36</v>
      </c>
      <c r="C80" t="s">
        <v>8</v>
      </c>
      <c r="D80" s="2">
        <v>1</v>
      </c>
      <c r="E80">
        <v>40</v>
      </c>
      <c r="F80">
        <v>0</v>
      </c>
      <c r="G80">
        <v>2</v>
      </c>
      <c r="H80">
        <v>2</v>
      </c>
      <c r="I80">
        <v>2</v>
      </c>
      <c r="J80">
        <v>4</v>
      </c>
      <c r="K80">
        <v>41.2</v>
      </c>
      <c r="L80">
        <v>43</v>
      </c>
      <c r="M80">
        <v>4</v>
      </c>
      <c r="N80">
        <v>0</v>
      </c>
      <c r="O80">
        <v>7</v>
      </c>
      <c r="P80">
        <v>24</v>
      </c>
      <c r="Q80">
        <v>21</v>
      </c>
      <c r="R80">
        <v>19</v>
      </c>
      <c r="S80">
        <v>29</v>
      </c>
      <c r="T80">
        <v>22</v>
      </c>
      <c r="U80">
        <v>10</v>
      </c>
      <c r="V80" s="3">
        <f t="shared" si="22"/>
        <v>-1.6281111111111055</v>
      </c>
      <c r="W80" s="2">
        <f t="shared" si="23"/>
        <v>5.242718446601941</v>
      </c>
      <c r="X80" s="2">
        <f t="shared" si="24"/>
        <v>5.918155339805824</v>
      </c>
      <c r="Y80" s="2">
        <f t="shared" si="25"/>
        <v>5.242718446601941</v>
      </c>
      <c r="Z80" s="2">
        <f t="shared" si="26"/>
        <v>5.212335844660194</v>
      </c>
      <c r="AA80" s="2">
        <f t="shared" si="27"/>
        <v>5.6104199999999995</v>
      </c>
      <c r="AB80" s="2">
        <f t="shared" si="28"/>
        <v>4.239322390679611</v>
      </c>
      <c r="AC80" s="2">
        <f t="shared" si="29"/>
        <v>0.55</v>
      </c>
      <c r="AD80" s="5">
        <f t="shared" si="30"/>
        <v>-3.0919999999999996</v>
      </c>
      <c r="AE80" s="4">
        <f t="shared" si="31"/>
        <v>0.2922457462008053</v>
      </c>
      <c r="AF80" s="3">
        <f t="shared" si="32"/>
        <v>-6.720888888888883</v>
      </c>
    </row>
    <row r="81" spans="1:32" ht="12.75">
      <c r="A81" s="1" t="s">
        <v>36</v>
      </c>
      <c r="B81" s="1">
        <v>38</v>
      </c>
      <c r="C81" t="s">
        <v>0</v>
      </c>
      <c r="D81" s="2">
        <v>1.05</v>
      </c>
      <c r="E81">
        <v>51</v>
      </c>
      <c r="F81">
        <v>0</v>
      </c>
      <c r="G81">
        <v>1</v>
      </c>
      <c r="H81">
        <v>2</v>
      </c>
      <c r="I81">
        <v>1</v>
      </c>
      <c r="J81">
        <v>3</v>
      </c>
      <c r="K81">
        <v>48.2</v>
      </c>
      <c r="L81">
        <v>59</v>
      </c>
      <c r="M81">
        <v>13</v>
      </c>
      <c r="N81">
        <v>3</v>
      </c>
      <c r="O81">
        <v>8</v>
      </c>
      <c r="P81">
        <v>30</v>
      </c>
      <c r="Q81">
        <v>22</v>
      </c>
      <c r="R81">
        <v>12</v>
      </c>
      <c r="S81">
        <v>39</v>
      </c>
      <c r="T81">
        <v>22</v>
      </c>
      <c r="U81">
        <v>10</v>
      </c>
      <c r="V81" s="3">
        <f t="shared" si="22"/>
        <v>-1.725912698412696</v>
      </c>
      <c r="W81" s="2">
        <f t="shared" si="23"/>
        <v>5.334914048606994</v>
      </c>
      <c r="X81" s="2">
        <f t="shared" si="24"/>
        <v>5.884765856550088</v>
      </c>
      <c r="Y81" s="2">
        <f t="shared" si="25"/>
        <v>5.334914048606994</v>
      </c>
      <c r="Z81" s="2">
        <f t="shared" si="26"/>
        <v>5.918586935388263</v>
      </c>
      <c r="AA81" s="2">
        <f t="shared" si="27"/>
        <v>4.529533372851215</v>
      </c>
      <c r="AB81" s="2">
        <f t="shared" si="28"/>
        <v>4.199381941434499</v>
      </c>
      <c r="AC81" s="2">
        <f t="shared" si="29"/>
        <v>0.43137254901960786</v>
      </c>
      <c r="AD81" s="5">
        <f t="shared" si="30"/>
        <v>-3.0919999999999996</v>
      </c>
      <c r="AE81" s="4">
        <f t="shared" si="31"/>
        <v>0.3447716394905492</v>
      </c>
      <c r="AF81" s="3">
        <f t="shared" si="32"/>
        <v>-7.68396825396825</v>
      </c>
    </row>
    <row r="82" spans="1:32" ht="12.75">
      <c r="A82" s="1" t="s">
        <v>116</v>
      </c>
      <c r="B82" s="1">
        <v>36</v>
      </c>
      <c r="C82" t="s">
        <v>13</v>
      </c>
      <c r="D82" s="2">
        <v>0.97</v>
      </c>
      <c r="E82">
        <v>68</v>
      </c>
      <c r="F82">
        <v>0</v>
      </c>
      <c r="G82">
        <v>6</v>
      </c>
      <c r="H82">
        <v>1</v>
      </c>
      <c r="I82">
        <v>0</v>
      </c>
      <c r="J82">
        <v>2</v>
      </c>
      <c r="K82">
        <v>45.2</v>
      </c>
      <c r="L82">
        <v>55</v>
      </c>
      <c r="M82">
        <v>9</v>
      </c>
      <c r="N82">
        <v>1</v>
      </c>
      <c r="O82">
        <v>4</v>
      </c>
      <c r="P82">
        <v>28</v>
      </c>
      <c r="Q82">
        <v>26</v>
      </c>
      <c r="R82">
        <v>17</v>
      </c>
      <c r="S82">
        <v>21</v>
      </c>
      <c r="T82">
        <v>41</v>
      </c>
      <c r="U82">
        <v>14</v>
      </c>
      <c r="V82" s="3">
        <f t="shared" si="22"/>
        <v>-2.090693012600222</v>
      </c>
      <c r="W82" s="2">
        <f t="shared" si="23"/>
        <v>5.747650761791807</v>
      </c>
      <c r="X82" s="2">
        <f t="shared" si="24"/>
        <v>5.978788431712434</v>
      </c>
      <c r="Y82" s="2">
        <f t="shared" si="25"/>
        <v>5.747650761791807</v>
      </c>
      <c r="Z82" s="2">
        <f t="shared" si="26"/>
        <v>5.604061965149165</v>
      </c>
      <c r="AA82" s="2">
        <f t="shared" si="27"/>
        <v>4.768878387008485</v>
      </c>
      <c r="AB82" s="2">
        <f t="shared" si="28"/>
        <v>4.5198858866891705</v>
      </c>
      <c r="AC82" s="2">
        <f t="shared" si="29"/>
        <v>0.6029411764705882</v>
      </c>
      <c r="AD82" s="5">
        <f t="shared" si="30"/>
        <v>-1.1259999999999994</v>
      </c>
      <c r="AE82" s="4">
        <f t="shared" si="31"/>
        <v>0.32388355433622923</v>
      </c>
      <c r="AF82" s="3">
        <f t="shared" si="32"/>
        <v>-7.677915234822444</v>
      </c>
    </row>
    <row r="83" spans="1:32" ht="12.75">
      <c r="A83" s="1" t="s">
        <v>79</v>
      </c>
      <c r="B83" s="1">
        <v>25</v>
      </c>
      <c r="C83" t="s">
        <v>7</v>
      </c>
      <c r="D83" s="2">
        <v>0.94</v>
      </c>
      <c r="E83">
        <v>48</v>
      </c>
      <c r="F83">
        <v>0</v>
      </c>
      <c r="G83">
        <v>2</v>
      </c>
      <c r="H83">
        <v>2</v>
      </c>
      <c r="I83">
        <v>3</v>
      </c>
      <c r="J83">
        <v>1</v>
      </c>
      <c r="K83">
        <v>46.2</v>
      </c>
      <c r="L83">
        <v>47</v>
      </c>
      <c r="M83">
        <v>11</v>
      </c>
      <c r="N83">
        <v>2</v>
      </c>
      <c r="O83">
        <v>4</v>
      </c>
      <c r="P83">
        <v>29</v>
      </c>
      <c r="Q83">
        <v>26</v>
      </c>
      <c r="R83">
        <v>22</v>
      </c>
      <c r="S83">
        <v>29</v>
      </c>
      <c r="T83">
        <v>16</v>
      </c>
      <c r="U83">
        <v>5</v>
      </c>
      <c r="V83" s="3">
        <f t="shared" si="22"/>
        <v>-2.271365248226948</v>
      </c>
      <c r="W83" s="2">
        <f t="shared" si="23"/>
        <v>6.0099474993092015</v>
      </c>
      <c r="X83" s="2">
        <f t="shared" si="24"/>
        <v>6.0049737496546</v>
      </c>
      <c r="Y83" s="2">
        <f t="shared" si="25"/>
        <v>6.0099474993092015</v>
      </c>
      <c r="Z83" s="2">
        <f t="shared" si="26"/>
        <v>5.399501630284611</v>
      </c>
      <c r="AA83" s="2">
        <f t="shared" si="27"/>
        <v>4.943060790273557</v>
      </c>
      <c r="AB83" s="2">
        <f t="shared" si="28"/>
        <v>4.334576031500415</v>
      </c>
      <c r="AC83" s="2">
        <f t="shared" si="29"/>
        <v>0.3333333333333333</v>
      </c>
      <c r="AD83" s="5">
        <f t="shared" si="30"/>
        <v>0.02400000000000002</v>
      </c>
      <c r="AE83" s="4">
        <f t="shared" si="31"/>
        <v>0.29802334285159826</v>
      </c>
      <c r="AF83" s="3">
        <f t="shared" si="32"/>
        <v>-7.982198581560281</v>
      </c>
    </row>
    <row r="84" spans="1:32" ht="12.75">
      <c r="A84" s="1" t="s">
        <v>70</v>
      </c>
      <c r="B84" s="1">
        <v>32</v>
      </c>
      <c r="C84" t="s">
        <v>5</v>
      </c>
      <c r="D84" s="2">
        <v>0.96</v>
      </c>
      <c r="E84">
        <v>14</v>
      </c>
      <c r="F84">
        <v>7</v>
      </c>
      <c r="G84">
        <v>2</v>
      </c>
      <c r="H84">
        <v>2</v>
      </c>
      <c r="I84">
        <v>0</v>
      </c>
      <c r="J84">
        <v>0</v>
      </c>
      <c r="K84">
        <v>50.2</v>
      </c>
      <c r="L84">
        <v>64</v>
      </c>
      <c r="M84">
        <v>17</v>
      </c>
      <c r="N84">
        <v>3</v>
      </c>
      <c r="O84">
        <v>6</v>
      </c>
      <c r="P84">
        <v>32</v>
      </c>
      <c r="Q84">
        <v>30</v>
      </c>
      <c r="R84">
        <v>22</v>
      </c>
      <c r="S84">
        <v>27</v>
      </c>
      <c r="T84">
        <v>3</v>
      </c>
      <c r="U84">
        <v>3</v>
      </c>
      <c r="V84" s="3">
        <f t="shared" si="22"/>
        <v>-4.4506944444444425</v>
      </c>
      <c r="W84" s="2">
        <f t="shared" si="23"/>
        <v>5.97609561752988</v>
      </c>
      <c r="X84" s="2">
        <f t="shared" si="24"/>
        <v>6.3604332669322705</v>
      </c>
      <c r="Y84" s="2">
        <f t="shared" si="25"/>
        <v>5.97609561752988</v>
      </c>
      <c r="Z84" s="2">
        <f t="shared" si="26"/>
        <v>7.051041932270916</v>
      </c>
      <c r="AA84" s="2">
        <f t="shared" si="27"/>
        <v>5.331558017928286</v>
      </c>
      <c r="AB84" s="2">
        <f t="shared" si="28"/>
        <v>4.582856951693227</v>
      </c>
      <c r="AC84" s="2">
        <f t="shared" si="29"/>
        <v>0.42857142857142855</v>
      </c>
      <c r="AD84" s="5">
        <f t="shared" si="30"/>
        <v>-2.058</v>
      </c>
      <c r="AE84" s="4">
        <f t="shared" si="31"/>
        <v>0.33610718342180296</v>
      </c>
      <c r="AF84" s="3">
        <f t="shared" si="32"/>
        <v>-10.65597222222222</v>
      </c>
    </row>
    <row r="85" spans="1:32" ht="12.75">
      <c r="A85" s="1" t="s">
        <v>42</v>
      </c>
      <c r="B85" s="1">
        <v>26</v>
      </c>
      <c r="C85" t="s">
        <v>1</v>
      </c>
      <c r="D85" s="2">
        <v>1</v>
      </c>
      <c r="E85">
        <v>35</v>
      </c>
      <c r="F85">
        <v>7</v>
      </c>
      <c r="G85">
        <v>2</v>
      </c>
      <c r="H85">
        <v>6</v>
      </c>
      <c r="I85">
        <v>0</v>
      </c>
      <c r="J85">
        <v>1</v>
      </c>
      <c r="K85">
        <v>69.1</v>
      </c>
      <c r="L85">
        <v>82</v>
      </c>
      <c r="M85">
        <v>14</v>
      </c>
      <c r="N85">
        <v>1</v>
      </c>
      <c r="O85">
        <v>17</v>
      </c>
      <c r="P85">
        <v>45</v>
      </c>
      <c r="Q85">
        <v>43</v>
      </c>
      <c r="R85">
        <v>21</v>
      </c>
      <c r="S85">
        <v>47</v>
      </c>
      <c r="T85">
        <v>14</v>
      </c>
      <c r="U85">
        <v>7</v>
      </c>
      <c r="V85" s="3">
        <f t="shared" si="22"/>
        <v>-4.896361111111112</v>
      </c>
      <c r="W85" s="2">
        <f t="shared" si="23"/>
        <v>5.861070911722142</v>
      </c>
      <c r="X85" s="2">
        <f t="shared" si="24"/>
        <v>6.200231548480463</v>
      </c>
      <c r="Y85" s="2">
        <f t="shared" si="25"/>
        <v>5.861070911722142</v>
      </c>
      <c r="Z85" s="2">
        <f t="shared" si="26"/>
        <v>6.437202929088278</v>
      </c>
      <c r="AA85" s="2">
        <f t="shared" si="27"/>
        <v>6.205211895803184</v>
      </c>
      <c r="AB85" s="2">
        <f t="shared" si="28"/>
        <v>4.379797664659913</v>
      </c>
      <c r="AC85" s="2">
        <f t="shared" si="29"/>
        <v>0.5</v>
      </c>
      <c r="AD85" s="5">
        <f t="shared" si="30"/>
        <v>-2.604</v>
      </c>
      <c r="AE85" s="4">
        <f t="shared" si="31"/>
        <v>0.30536215952119217</v>
      </c>
      <c r="AF85" s="3">
        <f t="shared" si="32"/>
        <v>-13.437888888888887</v>
      </c>
    </row>
    <row r="86" spans="1:32" ht="12.75">
      <c r="A86" s="1" t="s">
        <v>82</v>
      </c>
      <c r="B86" s="1">
        <v>37</v>
      </c>
      <c r="C86" t="s">
        <v>7</v>
      </c>
      <c r="D86" s="2">
        <v>0.94</v>
      </c>
      <c r="E86">
        <v>19</v>
      </c>
      <c r="F86">
        <v>8</v>
      </c>
      <c r="G86">
        <v>1</v>
      </c>
      <c r="H86">
        <v>4</v>
      </c>
      <c r="I86">
        <v>0</v>
      </c>
      <c r="J86">
        <v>0</v>
      </c>
      <c r="K86">
        <v>55.1</v>
      </c>
      <c r="L86">
        <v>62</v>
      </c>
      <c r="M86">
        <v>6</v>
      </c>
      <c r="N86">
        <v>1</v>
      </c>
      <c r="O86">
        <v>12</v>
      </c>
      <c r="P86">
        <v>37</v>
      </c>
      <c r="Q86">
        <v>37</v>
      </c>
      <c r="R86">
        <v>25</v>
      </c>
      <c r="S86">
        <v>15</v>
      </c>
      <c r="T86">
        <v>1</v>
      </c>
      <c r="U86">
        <v>0</v>
      </c>
      <c r="V86" s="3">
        <f t="shared" si="22"/>
        <v>-4.972798463356971</v>
      </c>
      <c r="W86" s="2">
        <f t="shared" si="23"/>
        <v>6.429316137004287</v>
      </c>
      <c r="X86" s="2">
        <f t="shared" si="24"/>
        <v>6.374753832490249</v>
      </c>
      <c r="Y86" s="2">
        <f t="shared" si="25"/>
        <v>6.429316137004287</v>
      </c>
      <c r="Z86" s="2">
        <f t="shared" si="26"/>
        <v>6.496193118894081</v>
      </c>
      <c r="AA86" s="2">
        <f t="shared" si="27"/>
        <v>7.349312700312779</v>
      </c>
      <c r="AB86" s="2">
        <f t="shared" si="28"/>
        <v>4.800278092211453</v>
      </c>
      <c r="AC86" s="2">
        <f t="shared" si="29"/>
        <v>0.09090909090909091</v>
      </c>
      <c r="AD86" s="5">
        <f t="shared" si="30"/>
        <v>0.314</v>
      </c>
      <c r="AE86" s="4">
        <f t="shared" si="31"/>
        <v>0.2626298704709479</v>
      </c>
      <c r="AF86" s="3">
        <f t="shared" si="32"/>
        <v>-11.783770685579192</v>
      </c>
    </row>
    <row r="87" spans="1:32" ht="12.75">
      <c r="A87" s="1" t="s">
        <v>68</v>
      </c>
      <c r="B87" s="1">
        <v>32</v>
      </c>
      <c r="C87" t="s">
        <v>5</v>
      </c>
      <c r="D87" s="2">
        <v>0.96</v>
      </c>
      <c r="E87">
        <v>56</v>
      </c>
      <c r="F87">
        <v>0</v>
      </c>
      <c r="G87">
        <v>2</v>
      </c>
      <c r="H87">
        <v>2</v>
      </c>
      <c r="I87">
        <v>2</v>
      </c>
      <c r="J87">
        <v>2</v>
      </c>
      <c r="K87">
        <v>67</v>
      </c>
      <c r="L87">
        <v>65</v>
      </c>
      <c r="M87">
        <v>24</v>
      </c>
      <c r="N87">
        <v>5</v>
      </c>
      <c r="O87">
        <v>5</v>
      </c>
      <c r="P87">
        <v>38</v>
      </c>
      <c r="Q87">
        <v>35</v>
      </c>
      <c r="R87">
        <v>32</v>
      </c>
      <c r="S87">
        <v>60</v>
      </c>
      <c r="T87">
        <v>17</v>
      </c>
      <c r="U87">
        <v>12</v>
      </c>
      <c r="V87" s="3">
        <f t="shared" si="22"/>
        <v>-5.113194444444444</v>
      </c>
      <c r="W87" s="2">
        <f t="shared" si="23"/>
        <v>5.317164179104478</v>
      </c>
      <c r="X87" s="2">
        <f t="shared" si="24"/>
        <v>6.249347014925373</v>
      </c>
      <c r="Y87" s="2">
        <f t="shared" si="25"/>
        <v>5.317164179104478</v>
      </c>
      <c r="Z87" s="2">
        <f t="shared" si="26"/>
        <v>5.522719029850748</v>
      </c>
      <c r="AA87" s="2">
        <f t="shared" si="27"/>
        <v>4.2415438432835835</v>
      </c>
      <c r="AB87" s="2">
        <f t="shared" si="28"/>
        <v>4.073912039179105</v>
      </c>
      <c r="AC87" s="2">
        <f t="shared" si="29"/>
        <v>0.30357142857142855</v>
      </c>
      <c r="AD87" s="5">
        <f t="shared" si="30"/>
        <v>-6.662</v>
      </c>
      <c r="AE87" s="4">
        <f t="shared" si="31"/>
        <v>0.31756113051762463</v>
      </c>
      <c r="AF87" s="3">
        <f t="shared" si="32"/>
        <v>-13.395138888888887</v>
      </c>
    </row>
    <row r="88" spans="1:32" ht="12.75">
      <c r="A88" s="1" t="s">
        <v>77</v>
      </c>
      <c r="B88" s="1">
        <v>25</v>
      </c>
      <c r="C88" t="s">
        <v>7</v>
      </c>
      <c r="D88" s="2">
        <v>0.94</v>
      </c>
      <c r="E88">
        <v>74</v>
      </c>
      <c r="F88">
        <v>0</v>
      </c>
      <c r="G88">
        <v>4</v>
      </c>
      <c r="H88">
        <v>10</v>
      </c>
      <c r="I88">
        <v>21</v>
      </c>
      <c r="J88">
        <v>6</v>
      </c>
      <c r="K88">
        <v>72.2</v>
      </c>
      <c r="L88">
        <v>70</v>
      </c>
      <c r="M88">
        <v>22</v>
      </c>
      <c r="N88">
        <v>2</v>
      </c>
      <c r="O88">
        <v>11</v>
      </c>
      <c r="P88">
        <v>46</v>
      </c>
      <c r="Q88">
        <v>43</v>
      </c>
      <c r="R88">
        <v>32</v>
      </c>
      <c r="S88">
        <v>61</v>
      </c>
      <c r="T88">
        <v>12</v>
      </c>
      <c r="U88">
        <v>5</v>
      </c>
      <c r="V88" s="3">
        <f t="shared" si="22"/>
        <v>-5.623197399527183</v>
      </c>
      <c r="W88" s="2">
        <f t="shared" si="23"/>
        <v>6.100076619319856</v>
      </c>
      <c r="X88" s="2">
        <f t="shared" si="24"/>
        <v>6.263452584428596</v>
      </c>
      <c r="Y88" s="2">
        <f t="shared" si="25"/>
        <v>6.100076619319856</v>
      </c>
      <c r="Z88" s="2">
        <f t="shared" si="26"/>
        <v>5.796888383332351</v>
      </c>
      <c r="AA88" s="2">
        <f t="shared" si="27"/>
        <v>5.42491960865209</v>
      </c>
      <c r="AB88" s="2">
        <f t="shared" si="28"/>
        <v>4.151466169269758</v>
      </c>
      <c r="AC88" s="2">
        <f t="shared" si="29"/>
        <v>0.16216216216216217</v>
      </c>
      <c r="AD88" s="5">
        <f t="shared" si="30"/>
        <v>-1.2320000000000002</v>
      </c>
      <c r="AE88" s="4">
        <f t="shared" si="31"/>
        <v>0.2926529235531041</v>
      </c>
      <c r="AF88" s="3">
        <f t="shared" si="32"/>
        <v>-14.547919621749404</v>
      </c>
    </row>
    <row r="89" spans="1:32" ht="12.75">
      <c r="A89" s="1" t="s">
        <v>58</v>
      </c>
      <c r="B89" s="1">
        <v>23</v>
      </c>
      <c r="C89" t="s">
        <v>3</v>
      </c>
      <c r="D89" s="2">
        <v>0.99</v>
      </c>
      <c r="E89">
        <v>42</v>
      </c>
      <c r="F89">
        <v>0</v>
      </c>
      <c r="G89">
        <v>3</v>
      </c>
      <c r="H89">
        <v>2</v>
      </c>
      <c r="I89">
        <v>0</v>
      </c>
      <c r="J89">
        <v>1</v>
      </c>
      <c r="K89">
        <v>45.2</v>
      </c>
      <c r="L89">
        <v>56</v>
      </c>
      <c r="M89">
        <v>13</v>
      </c>
      <c r="N89">
        <v>0</v>
      </c>
      <c r="O89">
        <v>4</v>
      </c>
      <c r="P89">
        <v>33</v>
      </c>
      <c r="Q89">
        <v>31</v>
      </c>
      <c r="R89">
        <v>17</v>
      </c>
      <c r="S89">
        <v>39</v>
      </c>
      <c r="T89">
        <v>15</v>
      </c>
      <c r="U89">
        <v>5</v>
      </c>
      <c r="V89" s="3">
        <f t="shared" si="22"/>
        <v>-5.690151515151514</v>
      </c>
      <c r="W89" s="2">
        <f t="shared" si="23"/>
        <v>6.63716814159292</v>
      </c>
      <c r="X89" s="2">
        <f t="shared" si="24"/>
        <v>6.695494770716009</v>
      </c>
      <c r="Y89" s="2">
        <f t="shared" si="25"/>
        <v>6.63716814159292</v>
      </c>
      <c r="Z89" s="2">
        <f t="shared" si="26"/>
        <v>5.71892582461786</v>
      </c>
      <c r="AA89" s="2">
        <f t="shared" si="27"/>
        <v>4.046085277554304</v>
      </c>
      <c r="AB89" s="2">
        <f t="shared" si="28"/>
        <v>4.125797953338697</v>
      </c>
      <c r="AC89" s="2">
        <f t="shared" si="29"/>
        <v>0.35714285714285715</v>
      </c>
      <c r="AD89" s="5">
        <f t="shared" si="30"/>
        <v>-0.29000000000000004</v>
      </c>
      <c r="AE89" s="4">
        <f t="shared" si="31"/>
        <v>0.370201617496298</v>
      </c>
      <c r="AF89" s="3">
        <f t="shared" si="32"/>
        <v>-11.277373737373734</v>
      </c>
    </row>
    <row r="90" spans="1:32" ht="12.75">
      <c r="A90" s="1" t="s">
        <v>40</v>
      </c>
      <c r="B90" s="1">
        <v>29</v>
      </c>
      <c r="C90" t="s">
        <v>0</v>
      </c>
      <c r="D90" s="2">
        <v>1.05</v>
      </c>
      <c r="E90">
        <v>44</v>
      </c>
      <c r="F90">
        <v>0</v>
      </c>
      <c r="G90">
        <v>2</v>
      </c>
      <c r="H90">
        <v>1</v>
      </c>
      <c r="I90">
        <v>0</v>
      </c>
      <c r="J90">
        <v>2</v>
      </c>
      <c r="K90">
        <v>49.2</v>
      </c>
      <c r="L90">
        <v>48</v>
      </c>
      <c r="M90">
        <v>8</v>
      </c>
      <c r="N90">
        <v>2</v>
      </c>
      <c r="O90">
        <v>6</v>
      </c>
      <c r="P90">
        <v>31</v>
      </c>
      <c r="Q90">
        <v>28</v>
      </c>
      <c r="R90">
        <v>20</v>
      </c>
      <c r="S90">
        <v>28</v>
      </c>
      <c r="T90">
        <v>31</v>
      </c>
      <c r="U90">
        <v>17</v>
      </c>
      <c r="V90" s="3">
        <f t="shared" si="22"/>
        <v>-6.035476190476187</v>
      </c>
      <c r="W90" s="2">
        <f t="shared" si="23"/>
        <v>5.400696864111497</v>
      </c>
      <c r="X90" s="2">
        <f t="shared" si="24"/>
        <v>6.666550522648083</v>
      </c>
      <c r="Y90" s="2">
        <f t="shared" si="25"/>
        <v>5.400696864111497</v>
      </c>
      <c r="Z90" s="2">
        <f t="shared" si="26"/>
        <v>4.5369482926829265</v>
      </c>
      <c r="AA90" s="2">
        <f t="shared" si="27"/>
        <v>4.768720557491288</v>
      </c>
      <c r="AB90" s="2">
        <f t="shared" si="28"/>
        <v>4.312229599999999</v>
      </c>
      <c r="AC90" s="2">
        <f t="shared" si="29"/>
        <v>0.7045454545454546</v>
      </c>
      <c r="AD90" s="5">
        <f t="shared" si="30"/>
        <v>-7.266</v>
      </c>
      <c r="AE90" s="4">
        <f t="shared" si="31"/>
        <v>0.2749698842507725</v>
      </c>
      <c r="AF90" s="3">
        <f t="shared" si="32"/>
        <v>-12.117142857142854</v>
      </c>
    </row>
    <row r="91" spans="1:32" ht="12.75">
      <c r="A91" s="1" t="s">
        <v>39</v>
      </c>
      <c r="B91" s="1">
        <v>23</v>
      </c>
      <c r="C91" t="s">
        <v>0</v>
      </c>
      <c r="D91" s="2">
        <v>1.05</v>
      </c>
      <c r="E91">
        <v>47</v>
      </c>
      <c r="F91">
        <v>0</v>
      </c>
      <c r="G91">
        <v>1</v>
      </c>
      <c r="H91">
        <v>3</v>
      </c>
      <c r="I91">
        <v>12</v>
      </c>
      <c r="J91">
        <v>4</v>
      </c>
      <c r="K91">
        <v>46</v>
      </c>
      <c r="L91">
        <v>56</v>
      </c>
      <c r="M91">
        <v>10</v>
      </c>
      <c r="N91">
        <v>3</v>
      </c>
      <c r="O91">
        <v>6</v>
      </c>
      <c r="P91">
        <v>39</v>
      </c>
      <c r="Q91">
        <v>38</v>
      </c>
      <c r="R91">
        <v>35</v>
      </c>
      <c r="S91">
        <v>51</v>
      </c>
      <c r="T91">
        <v>16</v>
      </c>
      <c r="U91">
        <v>3</v>
      </c>
      <c r="V91" s="3">
        <f t="shared" si="22"/>
        <v>-6.784682539682535</v>
      </c>
      <c r="W91" s="2">
        <f t="shared" si="23"/>
        <v>7.267080745341614</v>
      </c>
      <c r="X91" s="2">
        <f t="shared" si="24"/>
        <v>6.889937888198757</v>
      </c>
      <c r="Y91" s="2">
        <f t="shared" si="25"/>
        <v>7.267080745341614</v>
      </c>
      <c r="Z91" s="2">
        <f t="shared" si="26"/>
        <v>6.887555776397516</v>
      </c>
      <c r="AA91" s="2">
        <f t="shared" si="27"/>
        <v>5.091398757763975</v>
      </c>
      <c r="AB91" s="2">
        <f t="shared" si="28"/>
        <v>3.9867743204968944</v>
      </c>
      <c r="AC91" s="2">
        <f t="shared" si="29"/>
        <v>0.3404255319148936</v>
      </c>
      <c r="AD91" s="5">
        <f t="shared" si="30"/>
        <v>2.024</v>
      </c>
      <c r="AE91" s="4">
        <f t="shared" si="31"/>
        <v>0.3884400248601616</v>
      </c>
      <c r="AF91" s="3">
        <f t="shared" si="32"/>
        <v>-12.470793650793645</v>
      </c>
    </row>
    <row r="92" spans="1:32" ht="12.75">
      <c r="A92" s="1" t="s">
        <v>59</v>
      </c>
      <c r="B92" s="1">
        <v>29</v>
      </c>
      <c r="C92" t="s">
        <v>3</v>
      </c>
      <c r="D92" s="2">
        <v>0.99</v>
      </c>
      <c r="E92">
        <v>24</v>
      </c>
      <c r="F92">
        <v>4</v>
      </c>
      <c r="G92">
        <v>2</v>
      </c>
      <c r="H92">
        <v>1</v>
      </c>
      <c r="I92">
        <v>0</v>
      </c>
      <c r="J92">
        <v>0</v>
      </c>
      <c r="K92">
        <v>56</v>
      </c>
      <c r="L92">
        <v>64</v>
      </c>
      <c r="M92">
        <v>7</v>
      </c>
      <c r="N92">
        <v>2</v>
      </c>
      <c r="O92">
        <v>10</v>
      </c>
      <c r="P92">
        <v>45</v>
      </c>
      <c r="Q92">
        <v>39</v>
      </c>
      <c r="R92">
        <v>28</v>
      </c>
      <c r="S92">
        <v>43</v>
      </c>
      <c r="T92">
        <v>14</v>
      </c>
      <c r="U92">
        <v>1</v>
      </c>
      <c r="V92" s="3">
        <f t="shared" si="22"/>
        <v>-7.41313131313131</v>
      </c>
      <c r="W92" s="2">
        <f t="shared" si="23"/>
        <v>7.305194805194805</v>
      </c>
      <c r="X92" s="2">
        <f t="shared" si="24"/>
        <v>6.753896103896103</v>
      </c>
      <c r="Y92" s="2">
        <f t="shared" si="25"/>
        <v>7.305194805194805</v>
      </c>
      <c r="Z92" s="2">
        <f t="shared" si="26"/>
        <v>6.186716883116884</v>
      </c>
      <c r="AA92" s="2">
        <f t="shared" si="27"/>
        <v>5.802779220779221</v>
      </c>
      <c r="AB92" s="2">
        <f t="shared" si="28"/>
        <v>4.266827389610389</v>
      </c>
      <c r="AC92" s="2">
        <f t="shared" si="29"/>
        <v>0.7</v>
      </c>
      <c r="AD92" s="5">
        <f t="shared" si="30"/>
        <v>3.396</v>
      </c>
      <c r="AE92" s="4">
        <f t="shared" si="31"/>
        <v>0.319677954061094</v>
      </c>
      <c r="AF92" s="3">
        <f t="shared" si="32"/>
        <v>-14.33535353535353</v>
      </c>
    </row>
    <row r="93" spans="1:32" ht="12.75">
      <c r="A93" s="1" t="s">
        <v>41</v>
      </c>
      <c r="B93" s="1">
        <v>32</v>
      </c>
      <c r="C93" t="s">
        <v>1</v>
      </c>
      <c r="D93" s="2">
        <v>1</v>
      </c>
      <c r="E93">
        <v>42</v>
      </c>
      <c r="F93">
        <v>0</v>
      </c>
      <c r="G93">
        <v>1</v>
      </c>
      <c r="H93">
        <v>1</v>
      </c>
      <c r="I93">
        <v>0</v>
      </c>
      <c r="J93">
        <v>2</v>
      </c>
      <c r="K93">
        <v>31</v>
      </c>
      <c r="L93">
        <v>41</v>
      </c>
      <c r="M93">
        <v>5</v>
      </c>
      <c r="N93">
        <v>3</v>
      </c>
      <c r="O93">
        <v>1</v>
      </c>
      <c r="P93">
        <v>25</v>
      </c>
      <c r="Q93">
        <v>19</v>
      </c>
      <c r="R93">
        <v>20</v>
      </c>
      <c r="S93">
        <v>10</v>
      </c>
      <c r="T93">
        <v>33</v>
      </c>
      <c r="U93">
        <v>12</v>
      </c>
      <c r="V93" s="3">
        <f t="shared" si="22"/>
        <v>-7.478277777777777</v>
      </c>
      <c r="W93" s="2">
        <f t="shared" si="23"/>
        <v>7.258064516129032</v>
      </c>
      <c r="X93" s="2">
        <f t="shared" si="24"/>
        <v>7.733612903225806</v>
      </c>
      <c r="Y93" s="2">
        <f t="shared" si="25"/>
        <v>7.258064516129032</v>
      </c>
      <c r="Z93" s="2">
        <f t="shared" si="26"/>
        <v>6.516225290322581</v>
      </c>
      <c r="AA93" s="2">
        <f t="shared" si="27"/>
        <v>4.893961935483871</v>
      </c>
      <c r="AB93" s="2">
        <f t="shared" si="28"/>
        <v>4.750976886451613</v>
      </c>
      <c r="AC93" s="2">
        <f t="shared" si="29"/>
        <v>0.7857142857142857</v>
      </c>
      <c r="AD93" s="5">
        <f t="shared" si="30"/>
        <v>-1.638</v>
      </c>
      <c r="AE93" s="4">
        <f t="shared" si="31"/>
        <v>0.3406574689150059</v>
      </c>
      <c r="AF93" s="3">
        <f t="shared" si="32"/>
        <v>-11.31022222222222</v>
      </c>
    </row>
    <row r="94" spans="1:32" ht="12.75">
      <c r="A94" s="1" t="s">
        <v>47</v>
      </c>
      <c r="B94" s="1">
        <v>39</v>
      </c>
      <c r="C94" t="s">
        <v>2</v>
      </c>
      <c r="D94" s="2">
        <v>1</v>
      </c>
      <c r="E94">
        <v>43</v>
      </c>
      <c r="F94">
        <v>0</v>
      </c>
      <c r="G94">
        <v>0</v>
      </c>
      <c r="H94">
        <v>3</v>
      </c>
      <c r="I94">
        <v>0</v>
      </c>
      <c r="J94">
        <v>1</v>
      </c>
      <c r="K94">
        <v>39.2</v>
      </c>
      <c r="L94">
        <v>46</v>
      </c>
      <c r="M94">
        <v>12</v>
      </c>
      <c r="N94">
        <v>1</v>
      </c>
      <c r="O94">
        <v>7</v>
      </c>
      <c r="P94">
        <v>33</v>
      </c>
      <c r="Q94">
        <v>29</v>
      </c>
      <c r="R94">
        <v>17</v>
      </c>
      <c r="S94">
        <v>35</v>
      </c>
      <c r="T94">
        <v>22</v>
      </c>
      <c r="U94">
        <v>7</v>
      </c>
      <c r="V94" s="3">
        <f t="shared" si="22"/>
        <v>-8.864222222222217</v>
      </c>
      <c r="W94" s="2">
        <f t="shared" si="23"/>
        <v>7.576530612244897</v>
      </c>
      <c r="X94" s="2">
        <f t="shared" si="24"/>
        <v>7.597653061224489</v>
      </c>
      <c r="Y94" s="2">
        <f t="shared" si="25"/>
        <v>7.576530612244897</v>
      </c>
      <c r="Z94" s="2">
        <f t="shared" si="26"/>
        <v>6.533982367346939</v>
      </c>
      <c r="AA94" s="2">
        <f t="shared" si="27"/>
        <v>5.350871020408163</v>
      </c>
      <c r="AB94" s="2">
        <f t="shared" si="28"/>
        <v>4.172692610612245</v>
      </c>
      <c r="AC94" s="2">
        <f t="shared" si="29"/>
        <v>0.5116279069767442</v>
      </c>
      <c r="AD94" s="5">
        <f t="shared" si="30"/>
        <v>-0.09199999999999964</v>
      </c>
      <c r="AE94" s="4">
        <f t="shared" si="31"/>
        <v>0.34048051403827356</v>
      </c>
      <c r="AF94" s="3">
        <f t="shared" si="32"/>
        <v>-13.709777777777774</v>
      </c>
    </row>
    <row r="95" spans="1:32" ht="12.75">
      <c r="A95" s="1" t="s">
        <v>44</v>
      </c>
      <c r="B95" s="1">
        <v>30</v>
      </c>
      <c r="C95" t="s">
        <v>1</v>
      </c>
      <c r="D95" s="2">
        <v>1</v>
      </c>
      <c r="E95">
        <v>65</v>
      </c>
      <c r="F95">
        <v>0</v>
      </c>
      <c r="G95">
        <v>3</v>
      </c>
      <c r="H95">
        <v>8</v>
      </c>
      <c r="I95">
        <v>11</v>
      </c>
      <c r="J95">
        <v>7</v>
      </c>
      <c r="K95">
        <v>57.2</v>
      </c>
      <c r="L95">
        <v>78</v>
      </c>
      <c r="M95">
        <v>12</v>
      </c>
      <c r="N95">
        <v>1</v>
      </c>
      <c r="O95">
        <v>5</v>
      </c>
      <c r="P95">
        <v>39</v>
      </c>
      <c r="Q95">
        <v>38</v>
      </c>
      <c r="R95">
        <v>29</v>
      </c>
      <c r="S95">
        <v>39</v>
      </c>
      <c r="T95">
        <v>18</v>
      </c>
      <c r="U95">
        <v>11</v>
      </c>
      <c r="V95" s="3">
        <f t="shared" si="22"/>
        <v>-8.995222222222223</v>
      </c>
      <c r="W95" s="2">
        <f t="shared" si="23"/>
        <v>6.136363636363636</v>
      </c>
      <c r="X95" s="2">
        <f t="shared" si="24"/>
        <v>6.977832167832168</v>
      </c>
      <c r="Y95" s="2">
        <f t="shared" si="25"/>
        <v>6.136363636363636</v>
      </c>
      <c r="Z95" s="2">
        <f t="shared" si="26"/>
        <v>6.454392671328671</v>
      </c>
      <c r="AA95" s="2">
        <f t="shared" si="27"/>
        <v>4.665986433566434</v>
      </c>
      <c r="AB95" s="2">
        <f t="shared" si="28"/>
        <v>4.379758212867133</v>
      </c>
      <c r="AC95" s="2">
        <f t="shared" si="29"/>
        <v>0.27692307692307694</v>
      </c>
      <c r="AD95" s="5">
        <f t="shared" si="30"/>
        <v>-5.348</v>
      </c>
      <c r="AE95" s="4">
        <f t="shared" si="31"/>
        <v>0.37377626674312864</v>
      </c>
      <c r="AF95" s="3">
        <f t="shared" si="32"/>
        <v>-16.06577777777778</v>
      </c>
    </row>
    <row r="96" spans="1:32" ht="12.75">
      <c r="A96" s="1" t="s">
        <v>110</v>
      </c>
      <c r="B96" s="1">
        <v>33</v>
      </c>
      <c r="C96" t="s">
        <v>12</v>
      </c>
      <c r="D96" s="2">
        <v>0.94</v>
      </c>
      <c r="E96">
        <v>24</v>
      </c>
      <c r="F96">
        <v>9</v>
      </c>
      <c r="G96">
        <v>1</v>
      </c>
      <c r="H96">
        <v>4</v>
      </c>
      <c r="I96">
        <v>0</v>
      </c>
      <c r="J96">
        <v>0</v>
      </c>
      <c r="K96">
        <v>66.1</v>
      </c>
      <c r="L96">
        <v>87</v>
      </c>
      <c r="M96">
        <v>21</v>
      </c>
      <c r="N96">
        <v>4</v>
      </c>
      <c r="O96">
        <v>14</v>
      </c>
      <c r="P96">
        <v>51</v>
      </c>
      <c r="Q96">
        <v>50</v>
      </c>
      <c r="R96">
        <v>23</v>
      </c>
      <c r="S96">
        <v>35</v>
      </c>
      <c r="T96">
        <v>11</v>
      </c>
      <c r="U96">
        <v>6</v>
      </c>
      <c r="V96" s="3">
        <f t="shared" si="22"/>
        <v>-16.110357565011824</v>
      </c>
      <c r="W96" s="2">
        <f t="shared" si="23"/>
        <v>7.387259793349857</v>
      </c>
      <c r="X96" s="2">
        <f t="shared" si="24"/>
        <v>7.7560433900923815</v>
      </c>
      <c r="Y96" s="2">
        <f t="shared" si="25"/>
        <v>7.387259793349857</v>
      </c>
      <c r="Z96" s="2">
        <f t="shared" si="26"/>
        <v>7.911570644091805</v>
      </c>
      <c r="AA96" s="2">
        <f t="shared" si="27"/>
        <v>6.498966137702385</v>
      </c>
      <c r="AB96" s="2">
        <f t="shared" si="28"/>
        <v>4.673096941899765</v>
      </c>
      <c r="AC96" s="2">
        <f t="shared" si="29"/>
        <v>0.7333333333333333</v>
      </c>
      <c r="AD96" s="5">
        <f t="shared" si="30"/>
        <v>-2.546</v>
      </c>
      <c r="AE96" s="4">
        <f t="shared" si="31"/>
        <v>0.3253090435914119</v>
      </c>
      <c r="AF96" s="3">
        <f t="shared" si="32"/>
        <v>-24.281052009456268</v>
      </c>
    </row>
    <row r="97" spans="1:32" ht="12.75">
      <c r="A97" s="1" t="s">
        <v>92</v>
      </c>
      <c r="B97" s="1">
        <v>32</v>
      </c>
      <c r="C97" t="s">
        <v>9</v>
      </c>
      <c r="D97" s="2">
        <v>0.97</v>
      </c>
      <c r="E97">
        <v>40</v>
      </c>
      <c r="F97">
        <v>0</v>
      </c>
      <c r="G97">
        <v>1</v>
      </c>
      <c r="H97">
        <v>1</v>
      </c>
      <c r="I97">
        <v>10</v>
      </c>
      <c r="J97">
        <v>2</v>
      </c>
      <c r="K97">
        <v>38.2</v>
      </c>
      <c r="L97">
        <v>59</v>
      </c>
      <c r="M97">
        <v>12</v>
      </c>
      <c r="N97">
        <v>1</v>
      </c>
      <c r="O97">
        <v>9</v>
      </c>
      <c r="P97">
        <v>35</v>
      </c>
      <c r="Q97">
        <v>28</v>
      </c>
      <c r="R97">
        <v>20</v>
      </c>
      <c r="S97">
        <v>20</v>
      </c>
      <c r="T97">
        <v>23</v>
      </c>
      <c r="U97">
        <v>13</v>
      </c>
      <c r="V97" s="3">
        <f t="shared" si="22"/>
        <v>-18.42945303550973</v>
      </c>
      <c r="W97" s="2">
        <f t="shared" si="23"/>
        <v>8.501106493226104</v>
      </c>
      <c r="X97" s="2">
        <f t="shared" si="24"/>
        <v>9.904517730879256</v>
      </c>
      <c r="Y97" s="2">
        <f t="shared" si="25"/>
        <v>8.501106493226104</v>
      </c>
      <c r="Z97" s="2">
        <f t="shared" si="26"/>
        <v>9.221812619420307</v>
      </c>
      <c r="AA97" s="2">
        <f t="shared" si="27"/>
        <v>7.183336859718248</v>
      </c>
      <c r="AB97" s="2">
        <f t="shared" si="28"/>
        <v>4.803611465860636</v>
      </c>
      <c r="AC97" s="2">
        <f t="shared" si="29"/>
        <v>0.575</v>
      </c>
      <c r="AD97" s="5">
        <f t="shared" si="30"/>
        <v>-5.778</v>
      </c>
      <c r="AE97" s="4">
        <f t="shared" si="31"/>
        <v>0.36304493044059133</v>
      </c>
      <c r="AF97" s="3">
        <f t="shared" si="32"/>
        <v>-23.151397479954177</v>
      </c>
    </row>
  </sheetData>
  <printOptions gridLines="1"/>
  <pageMargins left="0" right="0" top="0.25" bottom="0.2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</dc:creator>
  <cp:keywords/>
  <dc:description/>
  <cp:lastModifiedBy>Brandon</cp:lastModifiedBy>
  <dcterms:created xsi:type="dcterms:W3CDTF">2005-10-03T16:47:02Z</dcterms:created>
  <dcterms:modified xsi:type="dcterms:W3CDTF">2005-10-04T03:55:30Z</dcterms:modified>
  <cp:category/>
  <cp:version/>
  <cp:contentType/>
  <cp:contentStatus/>
</cp:coreProperties>
</file>