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<sst xmlns="http://schemas.openxmlformats.org/spreadsheetml/2006/main" count="40" uniqueCount="40">
  <si>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NAME</t>
  </si>
  <si>
    <t>G</t>
  </si>
  <si>
    <t>AB</t>
  </si>
  <si>
    <t>R</t>
  </si>
  <si>
    <t>H</t>
  </si>
  <si>
    <t>HR</t>
  </si>
  <si>
    <t>RBI</t>
  </si>
  <si>
    <t>W</t>
  </si>
  <si>
    <t>K</t>
  </si>
  <si>
    <t>SB</t>
  </si>
  <si>
    <t>CS</t>
  </si>
  <si>
    <t>BA</t>
  </si>
  <si>
    <t>OBA</t>
  </si>
  <si>
    <t>SLG</t>
  </si>
  <si>
    <t>RC</t>
  </si>
  <si>
    <t>RG</t>
  </si>
  <si>
    <t>RAA</t>
  </si>
  <si>
    <t>Caravati</t>
  </si>
  <si>
    <t>Howell</t>
  </si>
  <si>
    <t>Stephen</t>
  </si>
  <si>
    <t>Farinacci</t>
  </si>
  <si>
    <t>Rabin</t>
  </si>
  <si>
    <t>Bourquin</t>
  </si>
  <si>
    <t>Houser</t>
  </si>
  <si>
    <t>Carroll</t>
  </si>
  <si>
    <t>Caughenbaugh</t>
  </si>
  <si>
    <t>Zoeller</t>
  </si>
  <si>
    <t>Moorman</t>
  </si>
  <si>
    <t>Schirtzinger</t>
  </si>
  <si>
    <t>D</t>
  </si>
  <si>
    <t>T</t>
  </si>
  <si>
    <t>TEAM</t>
  </si>
  <si>
    <t>OPP</t>
  </si>
  <si>
    <t>Fryer</t>
  </si>
  <si>
    <t>Angle</t>
  </si>
  <si>
    <t>Schneider</t>
  </si>
  <si>
    <t>Macke</t>
  </si>
  <si>
    <t>Kennedy</t>
  </si>
  <si>
    <t>Zizzo</t>
  </si>
  <si>
    <t>Moore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</si>
</sst>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75" zoomScaleNormal="75" workbookViewId="0" topLeftCell="A1">
      <selection activeCell="Q5" sqref="Q5"/>
    </sheetView>
  </sheetViews>
  <sheetFormatPr defaultColWidth="9.140625" defaultRowHeight="12.75"/>
  <cols>
    <col min="1" max="1" width="13.57421875" style="0" customWidth="1"/>
    <col min="2" max="19" width="6.7109375" style="0" customWidth="1"/>
  </cols>
  <sheetData>
    <row r="1" spans="1:19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29</v>
      </c>
      <c r="G1" s="3" t="s">
        <v>30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</row>
    <row r="2" spans="1:19" ht="12.75">
      <c r="A2" t="s">
        <v>17</v>
      </c>
      <c r="B2" s="4">
        <v>48</v>
      </c>
      <c r="C2">
        <v>150</v>
      </c>
      <c r="D2">
        <v>33</v>
      </c>
      <c r="E2">
        <v>53</v>
      </c>
      <c r="F2">
        <v>13</v>
      </c>
      <c r="G2">
        <v>4</v>
      </c>
      <c r="H2">
        <v>5</v>
      </c>
      <c r="I2">
        <v>33</v>
      </c>
      <c r="J2">
        <v>24</v>
      </c>
      <c r="K2">
        <v>10</v>
      </c>
      <c r="L2">
        <v>3</v>
      </c>
      <c r="M2">
        <v>1</v>
      </c>
      <c r="N2" s="5">
        <f>E2/C2</f>
        <v>0.35333333333333333</v>
      </c>
      <c r="O2" s="5">
        <f>(E2+J2)/(C2+J2)</f>
        <v>0.4425287356321839</v>
      </c>
      <c r="P2" s="5">
        <f>(E2+F2+2*G2+3*H2)/C2</f>
        <v>0.5933333333333334</v>
      </c>
      <c r="Q2" s="4">
        <f>0.61*(E2-F2-G2-H2)+0.95*F2+1.29*G2+1.51*H2+0.45*J2-0.131*(C2-E2)+0.26*L2-0.44*M2</f>
        <v>42.403</v>
      </c>
      <c r="R2" s="6">
        <f>Q2/(C2-E2+M2)*23.5</f>
        <v>10.168066326530612</v>
      </c>
      <c r="S2" s="4">
        <f>(R2-6.19)*(C2-E2+M2)/23.5</f>
        <v>16.589382978723403</v>
      </c>
    </row>
    <row r="3" spans="1:19" ht="12.75">
      <c r="A3" t="s">
        <v>35</v>
      </c>
      <c r="B3" s="4">
        <v>30</v>
      </c>
      <c r="C3">
        <v>69</v>
      </c>
      <c r="D3">
        <v>19</v>
      </c>
      <c r="E3">
        <v>27</v>
      </c>
      <c r="F3">
        <v>11</v>
      </c>
      <c r="G3">
        <v>0</v>
      </c>
      <c r="H3">
        <v>0</v>
      </c>
      <c r="I3">
        <v>18</v>
      </c>
      <c r="J3">
        <v>6</v>
      </c>
      <c r="K3">
        <v>8</v>
      </c>
      <c r="L3">
        <v>0</v>
      </c>
      <c r="M3">
        <v>1</v>
      </c>
      <c r="N3" s="5">
        <f>E3/C3</f>
        <v>0.391304347826087</v>
      </c>
      <c r="O3" s="5">
        <f>(E3+J3)/(C3+J3)</f>
        <v>0.44</v>
      </c>
      <c r="P3" s="5">
        <f>(E3+F3+2*G3+3*H3)/C3</f>
        <v>0.5507246376811594</v>
      </c>
      <c r="Q3" s="4">
        <f>0.61*(E3-F3-G3-H3)+0.95*F3+1.29*G3+1.51*H3+0.45*J3-0.131*(C3-E3)+0.26*L3-0.44*M3</f>
        <v>16.968</v>
      </c>
      <c r="R3" s="6">
        <f>Q3/(C3-E3+M3)*23.5</f>
        <v>9.273209302325581</v>
      </c>
      <c r="S3" s="4">
        <f>(R3-6.19)*(C3-E3+M3)/23.5</f>
        <v>5.641617021276595</v>
      </c>
    </row>
    <row r="4" spans="1:19" ht="12.75">
      <c r="A4" t="s">
        <v>21</v>
      </c>
      <c r="B4" s="4">
        <v>59</v>
      </c>
      <c r="C4">
        <v>200</v>
      </c>
      <c r="D4">
        <v>46</v>
      </c>
      <c r="E4">
        <v>66</v>
      </c>
      <c r="F4">
        <v>6</v>
      </c>
      <c r="G4">
        <v>0</v>
      </c>
      <c r="H4">
        <v>2</v>
      </c>
      <c r="I4">
        <v>28</v>
      </c>
      <c r="J4">
        <v>22</v>
      </c>
      <c r="K4">
        <v>18</v>
      </c>
      <c r="L4">
        <v>16</v>
      </c>
      <c r="M4">
        <v>4</v>
      </c>
      <c r="N4" s="5">
        <f>E4/C4</f>
        <v>0.33</v>
      </c>
      <c r="O4" s="5">
        <f>(E4+J4)/(C4+J4)</f>
        <v>0.3963963963963964</v>
      </c>
      <c r="P4" s="5">
        <f>(E4+F4+2*G4+3*H4)/C4</f>
        <v>0.39</v>
      </c>
      <c r="Q4" s="4">
        <f>0.61*(E4-F4-G4-H4)+0.95*F4+1.29*G4+1.51*H4+0.45*J4-0.131*(C4-E4)+0.26*L4-0.44*M4</f>
        <v>38.846</v>
      </c>
      <c r="R4" s="6">
        <f>Q4/(C4-E4+M4)*23.5</f>
        <v>6.615079710144927</v>
      </c>
      <c r="S4" s="4">
        <f>(R4-6.19)*(C4-E4+M4)/23.5</f>
        <v>2.496212765957439</v>
      </c>
    </row>
    <row r="5" spans="1:19" ht="12.75">
      <c r="A5" t="s">
        <v>33</v>
      </c>
      <c r="B5" s="4">
        <v>53</v>
      </c>
      <c r="C5">
        <v>164</v>
      </c>
      <c r="D5">
        <v>31</v>
      </c>
      <c r="E5">
        <v>53</v>
      </c>
      <c r="F5">
        <v>6</v>
      </c>
      <c r="G5">
        <v>1</v>
      </c>
      <c r="H5">
        <v>2</v>
      </c>
      <c r="I5">
        <v>24</v>
      </c>
      <c r="J5">
        <v>18</v>
      </c>
      <c r="K5">
        <v>25</v>
      </c>
      <c r="L5">
        <v>5</v>
      </c>
      <c r="M5">
        <v>1</v>
      </c>
      <c r="N5" s="5">
        <f>E5/C5</f>
        <v>0.3231707317073171</v>
      </c>
      <c r="O5" s="5">
        <f>(E5+J5)/(C5+J5)</f>
        <v>0.3901098901098901</v>
      </c>
      <c r="P5" s="5">
        <f>(E5+F5+2*G5+3*H5)/C5</f>
        <v>0.40853658536585363</v>
      </c>
      <c r="Q5" s="4">
        <f>0.61*(E5-F5-G5-H5)+0.95*F5+1.29*G5+1.51*H5+0.45*J5-0.131*(C5-E5)+0.26*L5-0.44*M5</f>
        <v>31.269000000000002</v>
      </c>
      <c r="R5" s="6">
        <f>Q5/(C5-E5+M5)*23.5</f>
        <v>6.56090625</v>
      </c>
      <c r="S5" s="4">
        <f>(R5-6.19)*(C5-E5+M5)/23.5</f>
        <v>1.7677234042553192</v>
      </c>
    </row>
    <row r="6" spans="1:19" ht="12.75">
      <c r="A6" t="s">
        <v>36</v>
      </c>
      <c r="B6" s="4">
        <v>13</v>
      </c>
      <c r="C6">
        <v>32</v>
      </c>
      <c r="D6">
        <v>3</v>
      </c>
      <c r="E6">
        <v>12</v>
      </c>
      <c r="F6">
        <v>3</v>
      </c>
      <c r="G6">
        <v>0</v>
      </c>
      <c r="H6">
        <v>0</v>
      </c>
      <c r="I6">
        <v>7</v>
      </c>
      <c r="J6">
        <v>2</v>
      </c>
      <c r="K6">
        <v>7</v>
      </c>
      <c r="L6">
        <v>1</v>
      </c>
      <c r="M6">
        <v>2</v>
      </c>
      <c r="N6" s="5">
        <f>E6/C6</f>
        <v>0.375</v>
      </c>
      <c r="O6" s="5">
        <f>(E6+J6)/(C6+J6)</f>
        <v>0.4117647058823529</v>
      </c>
      <c r="P6" s="5">
        <f>(E6+F6+2*G6+3*H6)/C6</f>
        <v>0.46875</v>
      </c>
      <c r="Q6" s="4">
        <f>0.61*(E6-F6-G6-H6)+0.95*F6+1.29*G6+1.51*H6+0.45*J6-0.131*(C6-E6)+0.26*L6-0.44*M6</f>
        <v>6</v>
      </c>
      <c r="R6" s="6">
        <f>Q6/(C6-E6+M6)*23.5</f>
        <v>6.409090909090908</v>
      </c>
      <c r="S6" s="4">
        <f>(R6-6.19)*(C6-E6+M6)/23.5</f>
        <v>0.20510638297872227</v>
      </c>
    </row>
    <row r="7" spans="1:19" ht="12.75">
      <c r="A7" t="s">
        <v>27</v>
      </c>
      <c r="B7" s="4">
        <v>6</v>
      </c>
      <c r="C7">
        <v>6</v>
      </c>
      <c r="D7">
        <v>1</v>
      </c>
      <c r="E7">
        <v>2</v>
      </c>
      <c r="F7">
        <v>0</v>
      </c>
      <c r="G7">
        <v>0</v>
      </c>
      <c r="H7">
        <v>0</v>
      </c>
      <c r="I7">
        <v>1</v>
      </c>
      <c r="J7">
        <v>1</v>
      </c>
      <c r="K7">
        <v>1</v>
      </c>
      <c r="L7">
        <v>0</v>
      </c>
      <c r="M7">
        <v>0</v>
      </c>
      <c r="N7" s="5">
        <f>E7/C7</f>
        <v>0.3333333333333333</v>
      </c>
      <c r="O7" s="5">
        <f>(E7+J7)/(C7+J7)</f>
        <v>0.42857142857142855</v>
      </c>
      <c r="P7" s="5">
        <f>(E7+F7+2*G7+3*H7)/C7</f>
        <v>0.3333333333333333</v>
      </c>
      <c r="Q7" s="4">
        <f>0.61*(E7-F7-G7-H7)+0.95*F7+1.29*G7+1.51*H7+0.45*J7-0.131*(C7-E7)+0.26*L7-0.44*M7</f>
        <v>1.146</v>
      </c>
      <c r="R7" s="6">
        <f>Q7/(C7-E7+M7)*23.5</f>
        <v>6.732749999999999</v>
      </c>
      <c r="S7" s="4">
        <f>(R7-6.19)*(C7-E7+M7)/23.5</f>
        <v>0.09238297872340408</v>
      </c>
    </row>
    <row r="8" spans="1:19" ht="12.75">
      <c r="A8" t="s">
        <v>26</v>
      </c>
      <c r="B8" s="4">
        <v>58</v>
      </c>
      <c r="C8">
        <v>215</v>
      </c>
      <c r="D8">
        <v>49</v>
      </c>
      <c r="E8">
        <v>65</v>
      </c>
      <c r="F8">
        <v>8</v>
      </c>
      <c r="G8">
        <v>3</v>
      </c>
      <c r="H8">
        <v>6</v>
      </c>
      <c r="I8">
        <v>35</v>
      </c>
      <c r="J8">
        <v>17</v>
      </c>
      <c r="K8">
        <v>38</v>
      </c>
      <c r="L8">
        <v>8</v>
      </c>
      <c r="M8">
        <v>1</v>
      </c>
      <c r="N8" s="5">
        <f>E8/C8</f>
        <v>0.3023255813953488</v>
      </c>
      <c r="O8" s="5">
        <f>(E8+J8)/(C8+J8)</f>
        <v>0.35344827586206895</v>
      </c>
      <c r="P8" s="5">
        <f>(E8+F8+2*G8+3*H8)/C8</f>
        <v>0.4511627906976744</v>
      </c>
      <c r="Q8" s="4">
        <f>0.61*(E8-F8-G8-H8)+0.95*F8+1.29*G8+1.51*H8+0.45*J8-0.131*(C8-E8)+0.26*L8-0.44*M8</f>
        <v>39.45</v>
      </c>
      <c r="R8" s="6">
        <f>Q8/(C8-E8+M8)*23.5</f>
        <v>6.139569536423842</v>
      </c>
      <c r="S8" s="4">
        <f>(R8-6.19)*(C8-E8+M8)/23.5</f>
        <v>-0.3240425531914854</v>
      </c>
    </row>
    <row r="9" spans="1:19" ht="12.75">
      <c r="A9" t="s">
        <v>39</v>
      </c>
      <c r="B9" s="4">
        <v>2</v>
      </c>
      <c r="C9">
        <v>2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1</v>
      </c>
      <c r="L9">
        <v>0</v>
      </c>
      <c r="M9">
        <v>0</v>
      </c>
      <c r="N9" s="5">
        <f>E9/C9</f>
        <v>0</v>
      </c>
      <c r="O9" s="5">
        <f>(E9+J9)/(C9+J9)</f>
        <v>0.3333333333333333</v>
      </c>
      <c r="P9" s="5">
        <f>(E9+F9+2*G9+3*H9)/C9</f>
        <v>0</v>
      </c>
      <c r="Q9" s="4">
        <f>0.61*(E9-F9-G9-H9)+0.95*F9+1.29*G9+1.51*H9+0.45*J9-0.131*(C9-E9)+0.26*L9-0.44*M9</f>
        <v>0.188</v>
      </c>
      <c r="R9" s="6">
        <f>Q9/(C9-E9+M9)*23.5</f>
        <v>2.209</v>
      </c>
      <c r="S9" s="4">
        <f>(R9-6.19)*(C9-E9+M9)/23.5</f>
        <v>-0.3388085106382979</v>
      </c>
    </row>
    <row r="10" spans="1:19" ht="12.75">
      <c r="A10" t="s">
        <v>38</v>
      </c>
      <c r="B10" s="4">
        <v>7</v>
      </c>
      <c r="C10">
        <v>5</v>
      </c>
      <c r="D10">
        <v>3</v>
      </c>
      <c r="E10">
        <v>1</v>
      </c>
      <c r="F10">
        <v>0</v>
      </c>
      <c r="G10">
        <v>0</v>
      </c>
      <c r="H10">
        <v>0</v>
      </c>
      <c r="I10">
        <v>2</v>
      </c>
      <c r="J10">
        <v>1</v>
      </c>
      <c r="K10">
        <v>1</v>
      </c>
      <c r="L10">
        <v>0</v>
      </c>
      <c r="M10">
        <v>0</v>
      </c>
      <c r="N10" s="5">
        <f>E10/C10</f>
        <v>0.2</v>
      </c>
      <c r="O10" s="5">
        <f>(E10+J10)/(C10+J10)</f>
        <v>0.3333333333333333</v>
      </c>
      <c r="P10" s="5">
        <f>(E10+F10+2*G10+3*H10)/C10</f>
        <v>0.2</v>
      </c>
      <c r="Q10" s="4">
        <f>0.61*(E10-F10-G10-H10)+0.95*F10+1.29*G10+1.51*H10+0.45*J10-0.131*(C10-E10)+0.26*L10-0.44*M10</f>
        <v>0.536</v>
      </c>
      <c r="R10" s="6">
        <f>Q10/(C10-E10+M10)*23.5</f>
        <v>3.149</v>
      </c>
      <c r="S10" s="4">
        <f>(R10-6.19)*(C10-E10+M10)/23.5</f>
        <v>-0.5176170212765958</v>
      </c>
    </row>
    <row r="11" spans="1:19" ht="12.75">
      <c r="A11" t="s">
        <v>34</v>
      </c>
      <c r="B11" s="4">
        <v>54</v>
      </c>
      <c r="C11">
        <v>166</v>
      </c>
      <c r="D11">
        <v>35</v>
      </c>
      <c r="E11">
        <v>51</v>
      </c>
      <c r="F11">
        <v>6</v>
      </c>
      <c r="G11">
        <v>1</v>
      </c>
      <c r="H11">
        <v>0</v>
      </c>
      <c r="I11">
        <v>18</v>
      </c>
      <c r="J11">
        <v>20</v>
      </c>
      <c r="K11">
        <v>27</v>
      </c>
      <c r="L11">
        <v>13</v>
      </c>
      <c r="M11">
        <v>3</v>
      </c>
      <c r="N11" s="5">
        <f>E11/C11</f>
        <v>0.3072289156626506</v>
      </c>
      <c r="O11" s="5">
        <f>(E11+J11)/(C11+J11)</f>
        <v>0.3817204301075269</v>
      </c>
      <c r="P11" s="5">
        <f>(E11+F11+2*G11+3*H11)/C11</f>
        <v>0.35542168674698793</v>
      </c>
      <c r="Q11" s="4">
        <f>0.61*(E11-F11-G11-H11)+0.95*F11+1.29*G11+1.51*H11+0.45*J11-0.131*(C11-E11)+0.26*L11-0.44*M11</f>
        <v>29.824999999999996</v>
      </c>
      <c r="R11" s="6">
        <f>Q11/(C11-E11+M11)*23.5</f>
        <v>5.939724576271185</v>
      </c>
      <c r="S11" s="4">
        <f>(R11-6.19)*(C11-E11+M11)/23.5</f>
        <v>-1.2567021276595813</v>
      </c>
    </row>
    <row r="12" spans="1:19" ht="12.75">
      <c r="A12" t="s">
        <v>28</v>
      </c>
      <c r="B12" s="4">
        <v>47</v>
      </c>
      <c r="C12">
        <v>134</v>
      </c>
      <c r="D12">
        <v>27</v>
      </c>
      <c r="E12">
        <v>42</v>
      </c>
      <c r="F12">
        <v>6</v>
      </c>
      <c r="G12">
        <v>1</v>
      </c>
      <c r="H12">
        <v>0</v>
      </c>
      <c r="I12">
        <v>12</v>
      </c>
      <c r="J12">
        <v>11</v>
      </c>
      <c r="K12">
        <v>19</v>
      </c>
      <c r="L12">
        <v>12</v>
      </c>
      <c r="M12">
        <v>2</v>
      </c>
      <c r="N12" s="5">
        <f>E12/C12</f>
        <v>0.31343283582089554</v>
      </c>
      <c r="O12" s="5">
        <f>(E12+J12)/(C12+J12)</f>
        <v>0.36551724137931035</v>
      </c>
      <c r="P12" s="5">
        <f>(E12+F12+2*G12+3*H12)/C12</f>
        <v>0.373134328358209</v>
      </c>
      <c r="Q12" s="4">
        <f>0.61*(E12-F12-G12-H12)+0.95*F12+1.29*G12+1.51*H12+0.45*J12-0.131*(C12-E12)+0.26*L12-0.44*M12</f>
        <v>23.478</v>
      </c>
      <c r="R12" s="6">
        <f>Q12/(C12-E12+M12)*23.5</f>
        <v>5.8695</v>
      </c>
      <c r="S12" s="4">
        <f>(R12-6.19)*(C12-E12+M12)/23.5</f>
        <v>-1.282</v>
      </c>
    </row>
    <row r="13" spans="1:19" ht="12.75">
      <c r="A13" t="s">
        <v>20</v>
      </c>
      <c r="B13" s="4">
        <v>58</v>
      </c>
      <c r="C13">
        <v>201</v>
      </c>
      <c r="D13">
        <v>26</v>
      </c>
      <c r="E13">
        <v>61</v>
      </c>
      <c r="F13">
        <v>20</v>
      </c>
      <c r="G13">
        <v>1</v>
      </c>
      <c r="H13">
        <v>2</v>
      </c>
      <c r="I13">
        <v>54</v>
      </c>
      <c r="J13">
        <v>15</v>
      </c>
      <c r="K13">
        <v>16</v>
      </c>
      <c r="L13">
        <v>0</v>
      </c>
      <c r="M13">
        <v>1</v>
      </c>
      <c r="N13" s="5">
        <f>E13/C13</f>
        <v>0.3034825870646766</v>
      </c>
      <c r="O13" s="5">
        <f>(E13+J13)/(C13+J13)</f>
        <v>0.35185185185185186</v>
      </c>
      <c r="P13" s="5">
        <f>(E13+F13+2*G13+3*H13)/C13</f>
        <v>0.4427860696517413</v>
      </c>
      <c r="Q13" s="4">
        <f>0.61*(E13-F13-G13-H13)+0.95*F13+1.29*G13+1.51*H13+0.45*J13-0.131*(C13-E13)+0.26*L13-0.44*M13</f>
        <v>34.46000000000001</v>
      </c>
      <c r="R13" s="6">
        <f>Q13/(C13-E13+M13)*23.5</f>
        <v>5.743333333333335</v>
      </c>
      <c r="S13" s="4">
        <f>(R13-6.19)*(C13-E13+M13)/23.5</f>
        <v>-2.6799999999999926</v>
      </c>
    </row>
    <row r="14" spans="1:19" ht="12.75">
      <c r="A14" t="s">
        <v>19</v>
      </c>
      <c r="B14" s="4">
        <v>58</v>
      </c>
      <c r="C14">
        <v>203</v>
      </c>
      <c r="D14">
        <v>36</v>
      </c>
      <c r="E14">
        <v>62</v>
      </c>
      <c r="F14">
        <v>13</v>
      </c>
      <c r="G14">
        <v>2</v>
      </c>
      <c r="H14">
        <v>5</v>
      </c>
      <c r="I14">
        <v>46</v>
      </c>
      <c r="J14">
        <v>12</v>
      </c>
      <c r="K14">
        <v>43</v>
      </c>
      <c r="L14">
        <v>3</v>
      </c>
      <c r="M14">
        <v>2</v>
      </c>
      <c r="N14" s="5">
        <f>E14/C14</f>
        <v>0.3054187192118227</v>
      </c>
      <c r="O14" s="5">
        <f>(E14+J14)/(C14+J14)</f>
        <v>0.34418604651162793</v>
      </c>
      <c r="P14" s="5">
        <f>(E14+F14+2*G14+3*H14)/C14</f>
        <v>0.4630541871921182</v>
      </c>
      <c r="Q14" s="4">
        <f>0.61*(E14-F14-G14-H14)+0.95*F14+1.29*G14+1.51*H14+0.45*J14-0.131*(C14-E14)+0.26*L14-0.44*M14</f>
        <v>34.928999999999995</v>
      </c>
      <c r="R14" s="6">
        <f>Q14/(C14-E14+M14)*23.5</f>
        <v>5.740080419580419</v>
      </c>
      <c r="S14" s="4">
        <f>(R14-6.19)*(C14-E14+M14)/23.5</f>
        <v>-2.737808510638303</v>
      </c>
    </row>
    <row r="15" spans="1:19" ht="12.75">
      <c r="A15" t="s">
        <v>24</v>
      </c>
      <c r="B15" s="4">
        <v>6</v>
      </c>
      <c r="C15">
        <v>16</v>
      </c>
      <c r="D15">
        <v>0</v>
      </c>
      <c r="E15">
        <v>3</v>
      </c>
      <c r="F15">
        <v>0</v>
      </c>
      <c r="G15">
        <v>0</v>
      </c>
      <c r="H15">
        <v>0</v>
      </c>
      <c r="I15">
        <v>2</v>
      </c>
      <c r="J15">
        <v>0</v>
      </c>
      <c r="K15">
        <v>3</v>
      </c>
      <c r="L15">
        <v>0</v>
      </c>
      <c r="M15">
        <v>0</v>
      </c>
      <c r="N15" s="5">
        <f>E15/C15</f>
        <v>0.1875</v>
      </c>
      <c r="O15" s="5">
        <f>(E15+J15)/(C15+J15)</f>
        <v>0.1875</v>
      </c>
      <c r="P15" s="5">
        <f>(E15+F15+2*G15+3*H15)/C15</f>
        <v>0.1875</v>
      </c>
      <c r="Q15" s="4">
        <f>0.61*(E15-F15-G15-H15)+0.95*F15+1.29*G15+1.51*H15+0.45*J15-0.131*(C15-E15)+0.26*L15-0.44*M15</f>
        <v>0.127</v>
      </c>
      <c r="R15" s="6">
        <f>Q15/(C15-E15+M15)*23.5</f>
        <v>0.2295769230769231</v>
      </c>
      <c r="S15" s="4">
        <f>(R15-6.19)*(C15-E15+M15)/23.5</f>
        <v>-3.2972553191489364</v>
      </c>
    </row>
    <row r="16" spans="1:19" ht="12.75">
      <c r="A16" t="s">
        <v>25</v>
      </c>
      <c r="B16" s="4">
        <v>38</v>
      </c>
      <c r="C16">
        <v>95</v>
      </c>
      <c r="D16">
        <v>14</v>
      </c>
      <c r="E16">
        <v>26</v>
      </c>
      <c r="F16">
        <v>6</v>
      </c>
      <c r="G16">
        <v>1</v>
      </c>
      <c r="H16">
        <v>2</v>
      </c>
      <c r="I16">
        <v>24</v>
      </c>
      <c r="J16">
        <v>10</v>
      </c>
      <c r="K16">
        <v>18</v>
      </c>
      <c r="L16">
        <v>0</v>
      </c>
      <c r="M16">
        <v>2</v>
      </c>
      <c r="N16" s="5">
        <f>E16/C16</f>
        <v>0.2736842105263158</v>
      </c>
      <c r="O16" s="5">
        <f>(E16+J16)/(C16+J16)</f>
        <v>0.34285714285714286</v>
      </c>
      <c r="P16" s="5">
        <f>(E16+F16+2*G16+3*H16)/C16</f>
        <v>0.42105263157894735</v>
      </c>
      <c r="Q16" s="4">
        <f>0.61*(E16-F16-G16-H16)+0.95*F16+1.29*G16+1.51*H16+0.45*J16-0.131*(C16-E16)+0.26*L16-0.44*M16</f>
        <v>14.960999999999999</v>
      </c>
      <c r="R16" s="6">
        <f>Q16/(C16-E16+M16)*23.5</f>
        <v>4.951880281690141</v>
      </c>
      <c r="S16" s="4">
        <f>(R16-6.19)*(C16-E16+M16)/23.5</f>
        <v>-3.7407021276595764</v>
      </c>
    </row>
    <row r="17" spans="1:19" ht="12.75">
      <c r="A17" t="s">
        <v>23</v>
      </c>
      <c r="B17" s="4">
        <v>19</v>
      </c>
      <c r="C17">
        <v>31</v>
      </c>
      <c r="D17">
        <v>2</v>
      </c>
      <c r="E17">
        <v>7</v>
      </c>
      <c r="F17">
        <v>1</v>
      </c>
      <c r="G17">
        <v>0</v>
      </c>
      <c r="H17">
        <v>0</v>
      </c>
      <c r="I17">
        <v>3</v>
      </c>
      <c r="J17">
        <v>1</v>
      </c>
      <c r="K17">
        <v>8</v>
      </c>
      <c r="L17">
        <v>0</v>
      </c>
      <c r="M17">
        <v>0</v>
      </c>
      <c r="N17" s="5">
        <f>E17/C17</f>
        <v>0.22580645161290322</v>
      </c>
      <c r="O17" s="5">
        <f>(E17+J17)/(C17+J17)</f>
        <v>0.25</v>
      </c>
      <c r="P17" s="5">
        <f>(E17+F17+2*G17+3*H17)/C17</f>
        <v>0.25806451612903225</v>
      </c>
      <c r="Q17" s="4">
        <f>0.61*(E17-F17-G17-H17)+0.95*F17+1.29*G17+1.51*H17+0.45*J17-0.131*(C17-E17)+0.26*L17-0.44*M17</f>
        <v>1.9160000000000004</v>
      </c>
      <c r="R17" s="6">
        <f>Q17/(C17-E17+M17)*23.5</f>
        <v>1.8760833333333338</v>
      </c>
      <c r="S17" s="4">
        <f>(R17-6.19)*(C17-E17+M17)/23.5</f>
        <v>-4.405702127659574</v>
      </c>
    </row>
    <row r="18" spans="1:19" ht="12.75">
      <c r="A18" t="s">
        <v>37</v>
      </c>
      <c r="B18" s="4">
        <v>17</v>
      </c>
      <c r="C18">
        <v>35</v>
      </c>
      <c r="D18">
        <v>6</v>
      </c>
      <c r="E18">
        <v>9</v>
      </c>
      <c r="F18">
        <v>0</v>
      </c>
      <c r="G18">
        <v>0</v>
      </c>
      <c r="H18">
        <v>0</v>
      </c>
      <c r="I18">
        <v>2</v>
      </c>
      <c r="J18">
        <v>0</v>
      </c>
      <c r="K18">
        <v>7</v>
      </c>
      <c r="L18">
        <v>0</v>
      </c>
      <c r="M18">
        <v>1</v>
      </c>
      <c r="N18" s="5">
        <f>E18/C18</f>
        <v>0.2571428571428571</v>
      </c>
      <c r="O18" s="5">
        <f>(E18+J18)/(C18+J18)</f>
        <v>0.2571428571428571</v>
      </c>
      <c r="P18" s="5">
        <f>(E18+F18+2*G18+3*H18)/C18</f>
        <v>0.2571428571428571</v>
      </c>
      <c r="Q18" s="4">
        <f>0.61*(E18-F18-G18-H18)+0.95*F18+1.29*G18+1.51*H18+0.45*J18-0.131*(C18-E18)+0.26*L18-0.44*M18</f>
        <v>1.6440000000000001</v>
      </c>
      <c r="R18" s="6">
        <f>Q18/(C18-E18+M18)*23.5</f>
        <v>1.430888888888889</v>
      </c>
      <c r="S18" s="4">
        <f>(R18-6.19)*(C18-E18+M18)/23.5</f>
        <v>-5.467914893617022</v>
      </c>
    </row>
    <row r="19" spans="1:19" ht="12.75">
      <c r="A19" t="s">
        <v>22</v>
      </c>
      <c r="B19" s="4">
        <v>49</v>
      </c>
      <c r="C19">
        <v>183</v>
      </c>
      <c r="D19">
        <v>35</v>
      </c>
      <c r="E19">
        <v>49</v>
      </c>
      <c r="F19">
        <v>8</v>
      </c>
      <c r="G19">
        <v>0</v>
      </c>
      <c r="H19">
        <v>2</v>
      </c>
      <c r="I19">
        <v>23</v>
      </c>
      <c r="J19">
        <v>31</v>
      </c>
      <c r="K19">
        <v>25</v>
      </c>
      <c r="L19">
        <v>1</v>
      </c>
      <c r="M19">
        <v>2</v>
      </c>
      <c r="N19" s="5">
        <f>E19/C19</f>
        <v>0.2677595628415301</v>
      </c>
      <c r="O19" s="5">
        <f>(E19+J19)/(C19+J19)</f>
        <v>0.37383177570093457</v>
      </c>
      <c r="P19" s="5">
        <f>(E19+F19+2*G19+3*H19)/C19</f>
        <v>0.3442622950819672</v>
      </c>
      <c r="Q19" s="4">
        <f>0.61*(E19-F19-G19-H19)+0.95*F19+1.29*G19+1.51*H19+0.45*J19-0.131*(C19-E19)+0.26*L19-0.44*M19</f>
        <v>30.186000000000007</v>
      </c>
      <c r="R19" s="6">
        <f>Q19/(C19-E19+M19)*23.5</f>
        <v>5.215963235294119</v>
      </c>
      <c r="S19" s="4">
        <f>(R19-6.19)*(C19-E19+M19)/23.5</f>
        <v>-5.636978723404251</v>
      </c>
    </row>
    <row r="20" spans="1:19" ht="12.75">
      <c r="A20" t="s">
        <v>18</v>
      </c>
      <c r="B20" s="4">
        <v>39</v>
      </c>
      <c r="C20">
        <v>115</v>
      </c>
      <c r="D20">
        <v>18</v>
      </c>
      <c r="E20">
        <v>31</v>
      </c>
      <c r="F20">
        <v>2</v>
      </c>
      <c r="G20">
        <v>2</v>
      </c>
      <c r="H20">
        <v>0</v>
      </c>
      <c r="I20">
        <v>16</v>
      </c>
      <c r="J20">
        <v>9</v>
      </c>
      <c r="K20">
        <v>9</v>
      </c>
      <c r="L20">
        <v>13</v>
      </c>
      <c r="M20">
        <v>4</v>
      </c>
      <c r="N20" s="5">
        <f>E20/C20</f>
        <v>0.26956521739130435</v>
      </c>
      <c r="O20" s="5">
        <f>(E20+J20)/(C20+J20)</f>
        <v>0.3225806451612903</v>
      </c>
      <c r="P20" s="5">
        <f>(E20+F20+2*G20+3*H20)/C20</f>
        <v>0.3217391304347826</v>
      </c>
      <c r="Q20" s="4">
        <f>0.61*(E20-F20-G20-H20)+0.95*F20+1.29*G20+1.51*H20+0.45*J20-0.131*(C20-E20)+0.26*L20-0.44*M20</f>
        <v>15.615999999999994</v>
      </c>
      <c r="R20" s="6">
        <f>Q20/(C20-E20+M20)*23.5</f>
        <v>4.170181818181817</v>
      </c>
      <c r="S20" s="4">
        <f>(R20-6.19)*(C20-E20+M20)/23.5</f>
        <v>-7.563574468085112</v>
      </c>
    </row>
    <row r="21" spans="1:19" ht="12.75">
      <c r="A21" t="s">
        <v>31</v>
      </c>
      <c r="B21">
        <v>60</v>
      </c>
      <c r="C21">
        <f>SUM(C2:C20)</f>
        <v>2022</v>
      </c>
      <c r="D21">
        <f aca="true" t="shared" si="0" ref="D21:M21">SUM(D2:D20)</f>
        <v>385</v>
      </c>
      <c r="E21">
        <f t="shared" si="0"/>
        <v>620</v>
      </c>
      <c r="F21">
        <f t="shared" si="0"/>
        <v>109</v>
      </c>
      <c r="G21">
        <f t="shared" si="0"/>
        <v>16</v>
      </c>
      <c r="H21">
        <f t="shared" si="0"/>
        <v>26</v>
      </c>
      <c r="I21">
        <f t="shared" si="0"/>
        <v>348</v>
      </c>
      <c r="J21">
        <f t="shared" si="0"/>
        <v>201</v>
      </c>
      <c r="K21">
        <f t="shared" si="0"/>
        <v>284</v>
      </c>
      <c r="L21">
        <f t="shared" si="0"/>
        <v>75</v>
      </c>
      <c r="M21">
        <f t="shared" si="0"/>
        <v>27</v>
      </c>
      <c r="N21" s="5">
        <f>E21/C21</f>
        <v>0.3066271018793274</v>
      </c>
      <c r="O21" s="5">
        <f>(E21+J21)/(C21+J21)</f>
        <v>0.36932073774179036</v>
      </c>
      <c r="P21" s="5">
        <f>(E21+F21+2*G21+3*H21)/C21</f>
        <v>0.4149357072205737</v>
      </c>
      <c r="Q21" s="4">
        <f>0.61*(E21-F21-G21-H21)+0.95*F21+1.29*G21+1.51*H21+0.45*J21-0.131*(C21-E21)+0.26*L21-0.44*M21</f>
        <v>363.948</v>
      </c>
      <c r="R21" s="6">
        <f>Q21/(C21-E21+M21)*23.5</f>
        <v>5.985149055283414</v>
      </c>
      <c r="S21" s="4">
        <f>(R21-6.19)*(C21-E21+M21)/23.5</f>
        <v>-12.456680851063906</v>
      </c>
    </row>
    <row r="22" spans="1:19" ht="12.75">
      <c r="A22" t="s">
        <v>32</v>
      </c>
      <c r="B22" s="4">
        <v>60</v>
      </c>
      <c r="C22">
        <v>1921</v>
      </c>
      <c r="D22">
        <v>268</v>
      </c>
      <c r="E22">
        <v>503</v>
      </c>
      <c r="F22">
        <v>81</v>
      </c>
      <c r="G22">
        <v>6</v>
      </c>
      <c r="H22">
        <v>33</v>
      </c>
      <c r="I22">
        <v>243</v>
      </c>
      <c r="J22">
        <v>142</v>
      </c>
      <c r="K22">
        <v>322</v>
      </c>
      <c r="L22">
        <v>23</v>
      </c>
      <c r="M22">
        <v>11</v>
      </c>
      <c r="N22" s="5">
        <f>E22/C22</f>
        <v>0.2618427902134305</v>
      </c>
      <c r="O22" s="5">
        <f>(E22+J22)/(C22+J22)</f>
        <v>0.31265147842947166</v>
      </c>
      <c r="P22" s="5">
        <f>(E22+F22+2*G22+3*H22)/C22</f>
        <v>0.3617907339927121</v>
      </c>
      <c r="Q22" s="4">
        <f>0.61*(E22-F22-G22-H22)+0.95*F22+1.29*G22+1.51*H22+0.45*J22-0.131*(C22-E22)+0.26*L22-0.44*M22</f>
        <v>247.43199999999993</v>
      </c>
      <c r="R22" s="6">
        <f>Q22/(C22-E22+M22)*23.5</f>
        <v>4.0690356892932105</v>
      </c>
      <c r="S22" s="4">
        <f>(R22-6.19)*(C22-E22+M22)/23.5</f>
        <v>-128.97268085106396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Brandon</cp:lastModifiedBy>
  <dcterms:created xsi:type="dcterms:W3CDTF">2004-09-06T22:21:09Z</dcterms:created>
  <dcterms:modified xsi:type="dcterms:W3CDTF">2005-10-08T19:02:22Z</dcterms:modified>
  <cp:category/>
  <cp:version/>
  <cp:contentType/>
  <cp:contentStatus/>
</cp:coreProperties>
</file>