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<sst xmlns="http://schemas.openxmlformats.org/spreadsheetml/2006/main" count="36" uniqueCount="35">
  <si>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NAME</t>
  </si>
  <si>
    <t>W</t>
  </si>
  <si>
    <t>L</t>
  </si>
  <si>
    <t>G</t>
  </si>
  <si>
    <t>GS</t>
  </si>
  <si>
    <t>CG</t>
  </si>
  <si>
    <t>SH</t>
  </si>
  <si>
    <t>SV</t>
  </si>
  <si>
    <t>IP</t>
  </si>
  <si>
    <t>H</t>
  </si>
  <si>
    <t>R</t>
  </si>
  <si>
    <t>ER</t>
  </si>
  <si>
    <t>K</t>
  </si>
  <si>
    <t>D</t>
  </si>
  <si>
    <t>T</t>
  </si>
  <si>
    <t>HR</t>
  </si>
  <si>
    <t>AB</t>
  </si>
  <si>
    <t>Shuck</t>
  </si>
  <si>
    <t>DeLucia</t>
  </si>
  <si>
    <t>Luebke</t>
  </si>
  <si>
    <t>Hale</t>
  </si>
  <si>
    <t>Meister</t>
  </si>
  <si>
    <t>Fausnaugh</t>
  </si>
  <si>
    <t>RA</t>
  </si>
  <si>
    <t>ERA</t>
  </si>
  <si>
    <t>eRA</t>
  </si>
  <si>
    <t>KG</t>
  </si>
  <si>
    <t>%H</t>
  </si>
  <si>
    <t>RAA</t>
  </si>
  <si>
    <t>Best</t>
  </si>
  <si>
    <t>Edgin</t>
  </si>
  <si>
    <t>Minium</t>
  </si>
  <si>
    <t>Sizemore</t>
  </si>
  <si>
    <t>Barnes</t>
  </si>
  <si>
    <t>Barerra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</si>
</sst>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="75" zoomScaleNormal="75" workbookViewId="0" topLeftCell="A1">
      <selection activeCell="Q10" sqref="Q10"/>
    </sheetView>
  </sheetViews>
  <sheetFormatPr defaultColWidth="9.140625" defaultRowHeight="12.75"/>
  <cols>
    <col min="1" max="1" width="10.140625" style="0" customWidth="1"/>
    <col min="2" max="16384" width="6.7109375" style="0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</row>
    <row r="2" spans="1:24" ht="12.75">
      <c r="A2" t="s">
        <v>19</v>
      </c>
      <c r="B2">
        <v>9</v>
      </c>
      <c r="C2">
        <v>1</v>
      </c>
      <c r="D2">
        <v>16</v>
      </c>
      <c r="E2">
        <v>16</v>
      </c>
      <c r="F2">
        <v>3</v>
      </c>
      <c r="G2">
        <v>0</v>
      </c>
      <c r="H2">
        <v>0</v>
      </c>
      <c r="I2">
        <v>118</v>
      </c>
      <c r="J2">
        <v>93</v>
      </c>
      <c r="K2">
        <v>45</v>
      </c>
      <c r="L2">
        <v>27</v>
      </c>
      <c r="M2">
        <v>28</v>
      </c>
      <c r="N2">
        <v>98</v>
      </c>
      <c r="O2">
        <v>16</v>
      </c>
      <c r="P2">
        <v>2</v>
      </c>
      <c r="Q2">
        <v>5</v>
      </c>
      <c r="R2">
        <v>436</v>
      </c>
      <c r="S2" s="1">
        <f>K2*9/I2/0.97</f>
        <v>3.538354010134545</v>
      </c>
      <c r="T2" s="1">
        <f>L2*9/I2/0.97</f>
        <v>2.123012406080727</v>
      </c>
      <c r="U2" s="1">
        <f>((J2+M2-Q2-0.044*(J2-O2-P2-Q2+M2))*(2*(J2+O2+2*P2+3*Q2)-J2-4*Q2+0.05*M2+0.109*1.5*(J2-O2-P2-Q2+M2))/((2*(J2+O2+2*P2+3*Q2)-J2-4*Q2+0.05*M2+0.109*1.5*(J2-O2-P2-Q2+M2))+R2-J2)+Q2)*9/I2/0.97</f>
        <v>3.19167332730881</v>
      </c>
      <c r="V2" s="2">
        <f aca="true" t="shared" si="0" ref="V2:V14">N2*9/I2</f>
        <v>7.47457627118644</v>
      </c>
      <c r="W2" s="3">
        <f aca="true" t="shared" si="1" ref="W2:W14">(J2-Q2)/(R2-Q2-N2)</f>
        <v>0.26426426426426425</v>
      </c>
      <c r="X2" s="4">
        <f>(6.09-S2)*I2/9</f>
        <v>33.45491408934707</v>
      </c>
    </row>
    <row r="3" spans="1:24" ht="12.75">
      <c r="A3" t="s">
        <v>20</v>
      </c>
      <c r="B3">
        <v>4</v>
      </c>
      <c r="C3">
        <v>3</v>
      </c>
      <c r="D3">
        <v>26</v>
      </c>
      <c r="E3">
        <v>4</v>
      </c>
      <c r="F3">
        <v>3</v>
      </c>
      <c r="G3">
        <v>0</v>
      </c>
      <c r="H3">
        <v>10</v>
      </c>
      <c r="I3">
        <v>66</v>
      </c>
      <c r="J3">
        <v>71</v>
      </c>
      <c r="K3">
        <v>34</v>
      </c>
      <c r="L3">
        <v>31</v>
      </c>
      <c r="M3">
        <v>26</v>
      </c>
      <c r="N3">
        <v>48</v>
      </c>
      <c r="O3">
        <v>7</v>
      </c>
      <c r="P3">
        <v>2</v>
      </c>
      <c r="Q3">
        <v>7</v>
      </c>
      <c r="R3">
        <v>260</v>
      </c>
      <c r="S3" s="1">
        <f aca="true" t="shared" si="2" ref="S3:S14">K3*9/I3</f>
        <v>4.636363636363637</v>
      </c>
      <c r="T3" s="1">
        <f aca="true" t="shared" si="3" ref="T3:T14">L3*9/I3</f>
        <v>4.2272727272727275</v>
      </c>
      <c r="U3" s="1">
        <f aca="true" t="shared" si="4" ref="U3:U14">((J3+M3-Q3-0.044*(J3-O3-P3-Q3+M3))*(2*(J3+O3+2*P3+3*Q3)-J3-4*Q3+0.05*M3+0.109*1.5*(J3-O3-P3-Q3+M3))/((2*(J3+O3+2*P3+3*Q3)-J3-4*Q3+0.05*M3+0.109*1.5*(J3-O3-P3-Q3+M3))+R3-J3)+Q3)*9/I3</f>
        <v>5.567748069550205</v>
      </c>
      <c r="V3" s="2">
        <f t="shared" si="0"/>
        <v>6.545454545454546</v>
      </c>
      <c r="W3" s="3">
        <f t="shared" si="1"/>
        <v>0.3121951219512195</v>
      </c>
      <c r="X3" s="4">
        <f aca="true" t="shared" si="5" ref="X3:X13">(6.09-S3)*I3/9</f>
        <v>10.659999999999997</v>
      </c>
    </row>
    <row r="4" spans="1:24" ht="12.75">
      <c r="A4" t="s">
        <v>17</v>
      </c>
      <c r="B4">
        <v>4</v>
      </c>
      <c r="C4">
        <v>4</v>
      </c>
      <c r="D4">
        <v>15</v>
      </c>
      <c r="E4">
        <v>13</v>
      </c>
      <c r="F4">
        <v>1</v>
      </c>
      <c r="G4">
        <v>0</v>
      </c>
      <c r="H4">
        <v>0</v>
      </c>
      <c r="I4">
        <v>79</v>
      </c>
      <c r="J4">
        <v>92</v>
      </c>
      <c r="K4">
        <v>49</v>
      </c>
      <c r="L4">
        <v>43</v>
      </c>
      <c r="M4">
        <v>33</v>
      </c>
      <c r="N4">
        <v>59</v>
      </c>
      <c r="O4">
        <v>14</v>
      </c>
      <c r="P4">
        <v>2</v>
      </c>
      <c r="Q4">
        <v>11</v>
      </c>
      <c r="R4">
        <v>319</v>
      </c>
      <c r="S4" s="1">
        <f t="shared" si="2"/>
        <v>5.582278481012659</v>
      </c>
      <c r="T4" s="1">
        <f t="shared" si="3"/>
        <v>4.89873417721519</v>
      </c>
      <c r="U4" s="1">
        <f t="shared" si="4"/>
        <v>6.562012103017377</v>
      </c>
      <c r="V4" s="2">
        <f t="shared" si="0"/>
        <v>6.7215189873417724</v>
      </c>
      <c r="W4" s="3">
        <f t="shared" si="1"/>
        <v>0.3253012048192771</v>
      </c>
      <c r="X4" s="4">
        <f t="shared" si="5"/>
        <v>4.456666666666662</v>
      </c>
    </row>
    <row r="5" spans="1:24" ht="12.75">
      <c r="A5" t="s">
        <v>18</v>
      </c>
      <c r="B5">
        <v>2</v>
      </c>
      <c r="C5">
        <v>0</v>
      </c>
      <c r="D5">
        <v>3</v>
      </c>
      <c r="E5">
        <v>3</v>
      </c>
      <c r="F5">
        <v>0</v>
      </c>
      <c r="G5">
        <v>0</v>
      </c>
      <c r="H5">
        <v>0</v>
      </c>
      <c r="I5">
        <v>17</v>
      </c>
      <c r="J5">
        <v>15</v>
      </c>
      <c r="K5">
        <v>11</v>
      </c>
      <c r="L5">
        <v>6</v>
      </c>
      <c r="M5">
        <v>4</v>
      </c>
      <c r="N5">
        <v>17</v>
      </c>
      <c r="O5">
        <v>2</v>
      </c>
      <c r="P5">
        <v>0</v>
      </c>
      <c r="Q5">
        <v>3</v>
      </c>
      <c r="R5">
        <v>63</v>
      </c>
      <c r="S5" s="1">
        <f t="shared" si="2"/>
        <v>5.823529411764706</v>
      </c>
      <c r="T5" s="1">
        <f t="shared" si="3"/>
        <v>3.176470588235294</v>
      </c>
      <c r="U5" s="1">
        <f t="shared" si="4"/>
        <v>4.554009804311185</v>
      </c>
      <c r="V5" s="2">
        <f t="shared" si="0"/>
        <v>9</v>
      </c>
      <c r="W5" s="3">
        <f t="shared" si="1"/>
        <v>0.27906976744186046</v>
      </c>
      <c r="X5" s="4">
        <f t="shared" si="5"/>
        <v>0.5033333333333335</v>
      </c>
    </row>
    <row r="6" spans="1:24" ht="12.75">
      <c r="A6" t="s">
        <v>29</v>
      </c>
      <c r="B6">
        <v>3</v>
      </c>
      <c r="C6">
        <v>1</v>
      </c>
      <c r="D6">
        <v>20</v>
      </c>
      <c r="E6">
        <v>4</v>
      </c>
      <c r="F6">
        <v>0</v>
      </c>
      <c r="G6">
        <v>0</v>
      </c>
      <c r="H6">
        <v>0</v>
      </c>
      <c r="I6">
        <v>38</v>
      </c>
      <c r="J6">
        <v>38</v>
      </c>
      <c r="K6">
        <v>21</v>
      </c>
      <c r="L6">
        <v>17</v>
      </c>
      <c r="M6">
        <v>19</v>
      </c>
      <c r="N6">
        <v>33</v>
      </c>
      <c r="O6">
        <v>13</v>
      </c>
      <c r="P6">
        <v>0</v>
      </c>
      <c r="Q6">
        <v>0</v>
      </c>
      <c r="R6">
        <v>150</v>
      </c>
      <c r="S6" s="1">
        <f t="shared" si="2"/>
        <v>4.973684210526316</v>
      </c>
      <c r="T6" s="1">
        <f t="shared" si="3"/>
        <v>4.026315789473684</v>
      </c>
      <c r="U6" s="1">
        <f t="shared" si="4"/>
        <v>5.109393069954407</v>
      </c>
      <c r="V6" s="2">
        <f t="shared" si="0"/>
        <v>7.815789473684211</v>
      </c>
      <c r="W6" s="3">
        <f t="shared" si="1"/>
        <v>0.3247863247863248</v>
      </c>
      <c r="X6" s="4">
        <f t="shared" si="5"/>
        <v>4.713333333333332</v>
      </c>
    </row>
    <row r="7" spans="1:24" ht="12.75">
      <c r="A7" t="s">
        <v>34</v>
      </c>
      <c r="B7">
        <v>4</v>
      </c>
      <c r="C7">
        <v>1</v>
      </c>
      <c r="D7">
        <v>8</v>
      </c>
      <c r="E7">
        <v>5</v>
      </c>
      <c r="F7">
        <v>0</v>
      </c>
      <c r="G7">
        <v>0</v>
      </c>
      <c r="H7">
        <v>0</v>
      </c>
      <c r="I7">
        <v>35</v>
      </c>
      <c r="J7">
        <v>45</v>
      </c>
      <c r="K7">
        <v>22</v>
      </c>
      <c r="L7">
        <v>17</v>
      </c>
      <c r="M7">
        <v>17</v>
      </c>
      <c r="N7">
        <v>18</v>
      </c>
      <c r="O7">
        <v>4</v>
      </c>
      <c r="P7">
        <v>0</v>
      </c>
      <c r="Q7">
        <v>3</v>
      </c>
      <c r="R7">
        <v>142</v>
      </c>
      <c r="S7" s="1">
        <f t="shared" si="2"/>
        <v>5.6571428571428575</v>
      </c>
      <c r="T7" s="1">
        <f t="shared" si="3"/>
        <v>4.371428571428571</v>
      </c>
      <c r="U7" s="1">
        <f t="shared" si="4"/>
        <v>6.810889910607957</v>
      </c>
      <c r="V7" s="2">
        <f t="shared" si="0"/>
        <v>4.628571428571429</v>
      </c>
      <c r="W7" s="3">
        <f t="shared" si="1"/>
        <v>0.34710743801652894</v>
      </c>
      <c r="X7" s="4">
        <f t="shared" si="5"/>
        <v>1.6833333333333316</v>
      </c>
    </row>
    <row r="8" spans="1:24" ht="12.75">
      <c r="A8" t="s">
        <v>21</v>
      </c>
      <c r="B8">
        <v>4</v>
      </c>
      <c r="C8">
        <v>7</v>
      </c>
      <c r="D8">
        <v>22</v>
      </c>
      <c r="E8">
        <v>5</v>
      </c>
      <c r="F8">
        <v>0</v>
      </c>
      <c r="G8">
        <v>0</v>
      </c>
      <c r="H8">
        <v>3</v>
      </c>
      <c r="I8">
        <v>45</v>
      </c>
      <c r="J8">
        <v>52</v>
      </c>
      <c r="K8">
        <v>29</v>
      </c>
      <c r="L8">
        <v>25</v>
      </c>
      <c r="M8">
        <v>24</v>
      </c>
      <c r="N8">
        <v>31</v>
      </c>
      <c r="O8">
        <v>9</v>
      </c>
      <c r="P8">
        <v>2</v>
      </c>
      <c r="Q8">
        <v>2</v>
      </c>
      <c r="R8">
        <v>176</v>
      </c>
      <c r="S8" s="1">
        <f t="shared" si="2"/>
        <v>5.8</v>
      </c>
      <c r="T8" s="1">
        <f t="shared" si="3"/>
        <v>5</v>
      </c>
      <c r="U8" s="1">
        <f t="shared" si="4"/>
        <v>6.523989245082195</v>
      </c>
      <c r="V8" s="2">
        <f t="shared" si="0"/>
        <v>6.2</v>
      </c>
      <c r="W8" s="3">
        <f t="shared" si="1"/>
        <v>0.34965034965034963</v>
      </c>
      <c r="X8" s="4">
        <f t="shared" si="5"/>
        <v>1.4500000000000002</v>
      </c>
    </row>
    <row r="9" spans="1:24" ht="12.75">
      <c r="A9" t="s">
        <v>30</v>
      </c>
      <c r="B9">
        <v>2</v>
      </c>
      <c r="C9">
        <v>2</v>
      </c>
      <c r="D9">
        <v>19</v>
      </c>
      <c r="E9">
        <v>7</v>
      </c>
      <c r="F9">
        <v>0</v>
      </c>
      <c r="G9">
        <v>0</v>
      </c>
      <c r="H9">
        <v>0</v>
      </c>
      <c r="I9">
        <v>44</v>
      </c>
      <c r="J9">
        <v>56</v>
      </c>
      <c r="K9">
        <v>32</v>
      </c>
      <c r="L9">
        <v>30</v>
      </c>
      <c r="M9">
        <v>19</v>
      </c>
      <c r="N9">
        <v>33</v>
      </c>
      <c r="O9">
        <v>8</v>
      </c>
      <c r="P9">
        <v>0</v>
      </c>
      <c r="Q9">
        <v>3</v>
      </c>
      <c r="R9">
        <v>175</v>
      </c>
      <c r="S9" s="1">
        <f t="shared" si="2"/>
        <v>6.545454545454546</v>
      </c>
      <c r="T9" s="1">
        <f t="shared" si="3"/>
        <v>6.136363636363637</v>
      </c>
      <c r="U9" s="1">
        <f t="shared" si="4"/>
        <v>6.684830715437891</v>
      </c>
      <c r="V9" s="2">
        <f t="shared" si="0"/>
        <v>6.75</v>
      </c>
      <c r="W9" s="3">
        <f t="shared" si="1"/>
        <v>0.381294964028777</v>
      </c>
      <c r="X9" s="4">
        <f t="shared" si="5"/>
        <v>-2.2266666666666692</v>
      </c>
    </row>
    <row r="10" spans="1:24" ht="12.75">
      <c r="A10" t="s">
        <v>22</v>
      </c>
      <c r="B10">
        <v>3</v>
      </c>
      <c r="C10">
        <v>3</v>
      </c>
      <c r="D10">
        <v>16</v>
      </c>
      <c r="E10">
        <v>0</v>
      </c>
      <c r="F10">
        <v>0</v>
      </c>
      <c r="G10">
        <v>0</v>
      </c>
      <c r="H10">
        <v>1</v>
      </c>
      <c r="I10">
        <v>22</v>
      </c>
      <c r="J10">
        <v>28</v>
      </c>
      <c r="K10">
        <v>17</v>
      </c>
      <c r="L10">
        <v>15</v>
      </c>
      <c r="M10">
        <v>6</v>
      </c>
      <c r="N10">
        <v>11</v>
      </c>
      <c r="O10">
        <v>1</v>
      </c>
      <c r="P10">
        <v>2</v>
      </c>
      <c r="Q10">
        <v>1</v>
      </c>
      <c r="R10">
        <v>88</v>
      </c>
      <c r="S10" s="1">
        <f t="shared" si="2"/>
        <v>6.954545454545454</v>
      </c>
      <c r="T10" s="1">
        <f t="shared" si="3"/>
        <v>6.136363636363637</v>
      </c>
      <c r="U10" s="1">
        <f t="shared" si="4"/>
        <v>5.977807224855369</v>
      </c>
      <c r="V10" s="2">
        <f t="shared" si="0"/>
        <v>4.5</v>
      </c>
      <c r="W10" s="3">
        <f t="shared" si="1"/>
        <v>0.35526315789473684</v>
      </c>
      <c r="X10" s="4">
        <f t="shared" si="5"/>
        <v>-2.113333333333333</v>
      </c>
    </row>
    <row r="11" spans="1:24" ht="12.75">
      <c r="A11" t="s">
        <v>31</v>
      </c>
      <c r="B11">
        <v>1</v>
      </c>
      <c r="C11">
        <v>2</v>
      </c>
      <c r="D11">
        <v>13</v>
      </c>
      <c r="E11">
        <v>5</v>
      </c>
      <c r="F11">
        <v>0</v>
      </c>
      <c r="G11">
        <v>0</v>
      </c>
      <c r="H11">
        <v>0</v>
      </c>
      <c r="I11">
        <v>32</v>
      </c>
      <c r="J11">
        <v>49</v>
      </c>
      <c r="K11">
        <v>28</v>
      </c>
      <c r="L11">
        <v>24</v>
      </c>
      <c r="M11">
        <v>16</v>
      </c>
      <c r="N11">
        <v>19</v>
      </c>
      <c r="O11">
        <v>12</v>
      </c>
      <c r="P11">
        <v>1</v>
      </c>
      <c r="Q11">
        <v>4</v>
      </c>
      <c r="R11">
        <v>138</v>
      </c>
      <c r="S11" s="1">
        <f t="shared" si="2"/>
        <v>7.875</v>
      </c>
      <c r="T11" s="1">
        <f t="shared" si="3"/>
        <v>6.75</v>
      </c>
      <c r="U11" s="1">
        <f t="shared" si="4"/>
        <v>9.616861876396127</v>
      </c>
      <c r="V11" s="2">
        <f t="shared" si="0"/>
        <v>5.34375</v>
      </c>
      <c r="W11" s="3">
        <f t="shared" si="1"/>
        <v>0.391304347826087</v>
      </c>
      <c r="X11" s="4">
        <f t="shared" si="5"/>
        <v>-6.346666666666668</v>
      </c>
    </row>
    <row r="12" spans="1:24" ht="12.75">
      <c r="A12" t="s">
        <v>32</v>
      </c>
      <c r="B12">
        <v>1</v>
      </c>
      <c r="C12">
        <v>0</v>
      </c>
      <c r="D12">
        <v>12</v>
      </c>
      <c r="E12">
        <v>0</v>
      </c>
      <c r="F12">
        <v>0</v>
      </c>
      <c r="G12">
        <v>0</v>
      </c>
      <c r="H12">
        <v>0</v>
      </c>
      <c r="I12">
        <v>18</v>
      </c>
      <c r="J12">
        <v>23</v>
      </c>
      <c r="K12">
        <v>20</v>
      </c>
      <c r="L12">
        <v>17</v>
      </c>
      <c r="M12">
        <v>8</v>
      </c>
      <c r="N12">
        <v>15</v>
      </c>
      <c r="O12">
        <v>1</v>
      </c>
      <c r="P12">
        <v>0</v>
      </c>
      <c r="Q12">
        <v>5</v>
      </c>
      <c r="R12">
        <v>75</v>
      </c>
      <c r="S12" s="1">
        <f t="shared" si="2"/>
        <v>10</v>
      </c>
      <c r="T12" s="1">
        <f t="shared" si="3"/>
        <v>8.5</v>
      </c>
      <c r="U12" s="1">
        <f t="shared" si="4"/>
        <v>7.873623445825932</v>
      </c>
      <c r="V12" s="2">
        <f t="shared" si="0"/>
        <v>7.5</v>
      </c>
      <c r="W12" s="3">
        <f t="shared" si="1"/>
        <v>0.32727272727272727</v>
      </c>
      <c r="X12" s="4">
        <f t="shared" si="5"/>
        <v>-7.819999999999999</v>
      </c>
    </row>
    <row r="13" spans="1:24" ht="12.75">
      <c r="A13" t="s">
        <v>33</v>
      </c>
      <c r="B13">
        <v>1</v>
      </c>
      <c r="C13">
        <v>0</v>
      </c>
      <c r="D13">
        <v>4</v>
      </c>
      <c r="E13">
        <v>0</v>
      </c>
      <c r="F13">
        <v>0</v>
      </c>
      <c r="G13">
        <v>0</v>
      </c>
      <c r="H13">
        <v>0</v>
      </c>
      <c r="I13">
        <v>9</v>
      </c>
      <c r="J13">
        <v>11</v>
      </c>
      <c r="K13">
        <v>9</v>
      </c>
      <c r="L13">
        <v>9</v>
      </c>
      <c r="M13">
        <v>5</v>
      </c>
      <c r="N13">
        <v>2</v>
      </c>
      <c r="O13">
        <v>4</v>
      </c>
      <c r="P13">
        <v>0</v>
      </c>
      <c r="Q13">
        <v>1</v>
      </c>
      <c r="R13">
        <v>37</v>
      </c>
      <c r="S13" s="1">
        <f>K13*9/I13</f>
        <v>9</v>
      </c>
      <c r="T13" s="1">
        <f>L13*9/I13</f>
        <v>9</v>
      </c>
      <c r="U13" s="1">
        <f>((J13+M13-Q13-0.044*(J13-O13-P13-Q13+M13))*(2*(J13+O13+2*P13+3*Q13)-J13-4*Q13+0.05*M13+0.109*1.5*(J13-O13-P13-Q13+M13))/((2*(J13+O13+2*P13+3*Q13)-J13-4*Q13+0.05*M13+0.109*1.5*(J13-O13-P13-Q13+M13))+R13-J13)+Q13)*9/I13</f>
        <v>7.82124888630641</v>
      </c>
      <c r="V13" s="2">
        <f>N13*9/I13</f>
        <v>2</v>
      </c>
      <c r="W13" s="3">
        <f>(J13-Q13)/(R13-Q13-N13)</f>
        <v>0.29411764705882354</v>
      </c>
      <c r="X13" s="4">
        <f t="shared" si="5"/>
        <v>-2.91</v>
      </c>
    </row>
    <row r="14" spans="2:24" ht="12.75">
      <c r="B14">
        <f>SUM(B2:B13)</f>
        <v>38</v>
      </c>
      <c r="C14">
        <f aca="true" t="shared" si="6" ref="C14:R14">SUM(C2:C13)</f>
        <v>24</v>
      </c>
      <c r="D14">
        <f t="shared" si="6"/>
        <v>174</v>
      </c>
      <c r="E14">
        <f t="shared" si="6"/>
        <v>62</v>
      </c>
      <c r="F14">
        <f t="shared" si="6"/>
        <v>7</v>
      </c>
      <c r="G14">
        <f t="shared" si="6"/>
        <v>0</v>
      </c>
      <c r="H14">
        <f t="shared" si="6"/>
        <v>14</v>
      </c>
      <c r="I14">
        <f t="shared" si="6"/>
        <v>523</v>
      </c>
      <c r="J14">
        <f t="shared" si="6"/>
        <v>573</v>
      </c>
      <c r="K14">
        <f t="shared" si="6"/>
        <v>317</v>
      </c>
      <c r="L14">
        <f t="shared" si="6"/>
        <v>261</v>
      </c>
      <c r="M14">
        <f t="shared" si="6"/>
        <v>205</v>
      </c>
      <c r="N14">
        <f t="shared" si="6"/>
        <v>384</v>
      </c>
      <c r="O14">
        <f t="shared" si="6"/>
        <v>91</v>
      </c>
      <c r="P14">
        <f t="shared" si="6"/>
        <v>11</v>
      </c>
      <c r="Q14">
        <f t="shared" si="6"/>
        <v>45</v>
      </c>
      <c r="R14">
        <f t="shared" si="6"/>
        <v>2059</v>
      </c>
      <c r="S14" s="1">
        <f t="shared" si="2"/>
        <v>5.455066921606119</v>
      </c>
      <c r="T14" s="1">
        <f t="shared" si="3"/>
        <v>4.491395793499044</v>
      </c>
      <c r="U14" s="1">
        <f t="shared" si="4"/>
        <v>5.663163670600923</v>
      </c>
      <c r="V14" s="2">
        <f t="shared" si="0"/>
        <v>6.6080305927342256</v>
      </c>
      <c r="W14" s="3">
        <f t="shared" si="1"/>
        <v>0.3239263803680982</v>
      </c>
      <c r="X14" s="4">
        <f>(5.93-S14)*I14/9</f>
        <v>27.59888888888885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2006-06-26T21:58:42Z</dcterms:created>
  <dcterms:modified xsi:type="dcterms:W3CDTF">2007-07-19T23:42:33Z</dcterms:modified>
  <cp:category/>
  <cp:version/>
  <cp:contentType/>
  <cp:contentStatus/>
</cp:coreProperties>
</file>