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5" activeTab="0"/>
  </bookViews>
  <sheets>
    <sheet name="Teams--2006" sheetId="1" r:id="rId1"/>
  </sheets>
  <definedNames/>
  <calcPr fullCalcOnLoad="1"/>
</workbook>
</file>

<file path=xl/sharedStrings.xml><?xml version="1.0" encoding="utf-8"?>
<sst xmlns="http://schemas.openxmlformats.org/spreadsheetml/2006/main" count="93" uniqueCount="58">
  <si>
    <t>TEAM</t>
  </si>
  <si>
    <t>AB</t>
  </si>
  <si>
    <t>H</t>
  </si>
  <si>
    <t>D</t>
  </si>
  <si>
    <t>T</t>
  </si>
  <si>
    <t>HR</t>
  </si>
  <si>
    <t>R</t>
  </si>
  <si>
    <t>W</t>
  </si>
  <si>
    <t>K</t>
  </si>
  <si>
    <t>SB</t>
  </si>
  <si>
    <t>CS</t>
  </si>
  <si>
    <t>L</t>
  </si>
  <si>
    <t>IP</t>
  </si>
  <si>
    <t>ER</t>
  </si>
  <si>
    <t>RA</t>
  </si>
  <si>
    <t>BAL</t>
  </si>
  <si>
    <t>BOS</t>
  </si>
  <si>
    <t>LAA</t>
  </si>
  <si>
    <t>CLE</t>
  </si>
  <si>
    <t>DET</t>
  </si>
  <si>
    <t>KC</t>
  </si>
  <si>
    <t>MIN</t>
  </si>
  <si>
    <t>TB</t>
  </si>
  <si>
    <t>NYA</t>
  </si>
  <si>
    <t>OAK</t>
  </si>
  <si>
    <t>SEA</t>
  </si>
  <si>
    <t>TEX</t>
  </si>
  <si>
    <t>TOR</t>
  </si>
  <si>
    <t>CHA</t>
  </si>
  <si>
    <t>ATL</t>
  </si>
  <si>
    <t>CIN</t>
  </si>
  <si>
    <t>COL</t>
  </si>
  <si>
    <t>CHN</t>
  </si>
  <si>
    <t>FLA</t>
  </si>
  <si>
    <t>HOU</t>
  </si>
  <si>
    <t>LA</t>
  </si>
  <si>
    <t>MIL</t>
  </si>
  <si>
    <t>ARI</t>
  </si>
  <si>
    <t>NYN</t>
  </si>
  <si>
    <t>PHI</t>
  </si>
  <si>
    <t>PIT</t>
  </si>
  <si>
    <t>SD</t>
  </si>
  <si>
    <t>SF</t>
  </si>
  <si>
    <t>STL</t>
  </si>
  <si>
    <t>WAS</t>
  </si>
  <si>
    <t>W%</t>
  </si>
  <si>
    <t>EW%</t>
  </si>
  <si>
    <t>RC</t>
  </si>
  <si>
    <t>eR</t>
  </si>
  <si>
    <t>LG</t>
  </si>
  <si>
    <t>A</t>
  </si>
  <si>
    <t>N</t>
  </si>
  <si>
    <t>PW%</t>
  </si>
  <si>
    <t>PF</t>
  </si>
  <si>
    <t>R/G</t>
  </si>
  <si>
    <t>RA/G</t>
  </si>
  <si>
    <t>RC/G</t>
  </si>
  <si>
    <t>eR/G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</si>
</sst>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="75" zoomScaleNormal="75" workbookViewId="0" topLeftCell="A1">
      <selection activeCell="M5" sqref="M5"/>
    </sheetView>
  </sheetViews>
  <sheetFormatPr defaultColWidth="9.140625" defaultRowHeight="12.75"/>
  <cols>
    <col min="1" max="1" width="6.7109375" style="0" customWidth="1"/>
    <col min="2" max="2" width="3.7109375" style="0" customWidth="1"/>
    <col min="3" max="3" width="5.140625" style="0" customWidth="1"/>
    <col min="4" max="16" width="6.7109375" style="0" customWidth="1"/>
    <col min="17" max="33" width="6.7109375" style="0" hidden="1" customWidth="1"/>
    <col min="34" max="34" width="0" style="0" hidden="1" customWidth="1"/>
    <col min="35" max="50" width="6.7109375" style="0" hidden="1" customWidth="1"/>
    <col min="51" max="16384" width="6.7109375" style="0" customWidth="1"/>
  </cols>
  <sheetData>
    <row r="1" spans="1:33" ht="12.75">
      <c r="A1" t="s">
        <v>0</v>
      </c>
      <c r="B1" t="s">
        <v>49</v>
      </c>
      <c r="C1" t="s">
        <v>53</v>
      </c>
      <c r="D1" t="s">
        <v>45</v>
      </c>
      <c r="E1" t="s">
        <v>46</v>
      </c>
      <c r="F1" t="s">
        <v>52</v>
      </c>
      <c r="G1" t="s">
        <v>7</v>
      </c>
      <c r="H1" t="s">
        <v>11</v>
      </c>
      <c r="I1" t="s">
        <v>6</v>
      </c>
      <c r="J1" t="s">
        <v>14</v>
      </c>
      <c r="K1" t="s">
        <v>47</v>
      </c>
      <c r="L1" t="s">
        <v>48</v>
      </c>
      <c r="M1" t="s">
        <v>54</v>
      </c>
      <c r="N1" t="s">
        <v>55</v>
      </c>
      <c r="O1" t="s">
        <v>56</v>
      </c>
      <c r="P1" t="s">
        <v>57</v>
      </c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7</v>
      </c>
      <c r="W1" t="s">
        <v>8</v>
      </c>
      <c r="X1" t="s">
        <v>9</v>
      </c>
      <c r="Y1" t="s">
        <v>10</v>
      </c>
      <c r="Z1" t="s">
        <v>12</v>
      </c>
      <c r="AA1" t="s">
        <v>2</v>
      </c>
      <c r="AB1" t="s">
        <v>3</v>
      </c>
      <c r="AC1" t="s">
        <v>4</v>
      </c>
      <c r="AD1" t="s">
        <v>5</v>
      </c>
      <c r="AE1" t="s">
        <v>13</v>
      </c>
      <c r="AF1" t="s">
        <v>7</v>
      </c>
      <c r="AG1" t="s">
        <v>8</v>
      </c>
    </row>
    <row r="2" spans="1:33" ht="12.75">
      <c r="A2" t="s">
        <v>23</v>
      </c>
      <c r="B2" t="s">
        <v>50</v>
      </c>
      <c r="C2" s="3">
        <v>0.98</v>
      </c>
      <c r="D2" s="1">
        <f>G2/(G2+H2)</f>
        <v>0.5987654320987654</v>
      </c>
      <c r="E2" s="1">
        <f>(I2-J2)*0.107/(G2+H2)+0.5</f>
        <v>0.6076604938271605</v>
      </c>
      <c r="F2" s="1">
        <f>(K2-L2)/(G2+H2)*0.107+0.5</f>
        <v>0.6237385537185186</v>
      </c>
      <c r="G2">
        <v>97</v>
      </c>
      <c r="H2">
        <v>65</v>
      </c>
      <c r="I2">
        <v>930</v>
      </c>
      <c r="J2">
        <v>767</v>
      </c>
      <c r="K2" s="2">
        <f>(1.5*R2+S2+2*T2+3*U2+V2+0.7*X2-Y2-0.3*(Q2-R2))*0.322</f>
        <v>936.8268000000002</v>
      </c>
      <c r="L2" s="2">
        <f>(1.5*AA2+AB2+2*AC2+3*AD2+AF2-0.3*(Z2*2.83))*0.324</f>
        <v>749.4843168</v>
      </c>
      <c r="M2" s="3">
        <f>I2/(G2+H2)/C2</f>
        <v>5.857898715041572</v>
      </c>
      <c r="N2" s="3">
        <f>J2/(G2+H2)/C2</f>
        <v>4.831191735953641</v>
      </c>
      <c r="O2" s="3">
        <f>K2/(G2+H2)/C2</f>
        <v>5.900899470899472</v>
      </c>
      <c r="P2" s="3">
        <f>L2/(G2+H2)/C2</f>
        <v>4.720863673469387</v>
      </c>
      <c r="Q2">
        <v>5651</v>
      </c>
      <c r="R2">
        <v>1608</v>
      </c>
      <c r="S2">
        <v>327</v>
      </c>
      <c r="T2">
        <v>21</v>
      </c>
      <c r="U2">
        <v>210</v>
      </c>
      <c r="V2">
        <v>649</v>
      </c>
      <c r="W2">
        <v>1052</v>
      </c>
      <c r="X2">
        <v>139</v>
      </c>
      <c r="Y2">
        <v>35</v>
      </c>
      <c r="Z2">
        <v>1443.2</v>
      </c>
      <c r="AA2">
        <v>1463</v>
      </c>
      <c r="AB2">
        <v>294</v>
      </c>
      <c r="AC2">
        <v>22</v>
      </c>
      <c r="AD2">
        <v>170</v>
      </c>
      <c r="AE2">
        <v>710</v>
      </c>
      <c r="AF2">
        <v>496</v>
      </c>
      <c r="AG2">
        <v>1019</v>
      </c>
    </row>
    <row r="3" spans="1:33" ht="12.75">
      <c r="A3" t="s">
        <v>38</v>
      </c>
      <c r="B3" t="s">
        <v>51</v>
      </c>
      <c r="C3" s="3">
        <v>0.97</v>
      </c>
      <c r="D3" s="1">
        <f>G3/(G3+H3)</f>
        <v>0.5987654320987654</v>
      </c>
      <c r="E3" s="1">
        <f>(I3-J3)*0.107/(G3+H3)+0.5</f>
        <v>0.5680308641975309</v>
      </c>
      <c r="F3" s="1">
        <f>(K3-L3)/(G3+H3)*0.107+0.5</f>
        <v>0.5719181044493826</v>
      </c>
      <c r="G3">
        <v>97</v>
      </c>
      <c r="H3">
        <v>65</v>
      </c>
      <c r="I3">
        <v>834</v>
      </c>
      <c r="J3">
        <v>731</v>
      </c>
      <c r="K3" s="2">
        <f>(1.5*R3+S3+2*T3+3*U3+V3+0.7*X3-Y3-0.3*(Q3-R3))*0.322</f>
        <v>835.912</v>
      </c>
      <c r="L3" s="2">
        <f>(1.5*AA3+AB3+2*AC3+3*AD3+AF3-0.3*(Z3*2.82))*0.324</f>
        <v>727.0266456000002</v>
      </c>
      <c r="M3" s="3">
        <f>I3/(G3+H3)/C3</f>
        <v>5.307369224894998</v>
      </c>
      <c r="N3" s="3">
        <f>J3/(G3+H3)/C3</f>
        <v>4.6519027618683975</v>
      </c>
      <c r="O3" s="3">
        <f>K3/(G3+H3)/C3</f>
        <v>5.319536718849434</v>
      </c>
      <c r="P3" s="3">
        <f>L3/(G3+H3)/C3</f>
        <v>4.626617319587631</v>
      </c>
      <c r="Q3">
        <v>5558</v>
      </c>
      <c r="R3">
        <v>1469</v>
      </c>
      <c r="S3">
        <v>323</v>
      </c>
      <c r="T3">
        <v>41</v>
      </c>
      <c r="U3">
        <v>200</v>
      </c>
      <c r="V3">
        <v>547</v>
      </c>
      <c r="W3">
        <v>1071</v>
      </c>
      <c r="X3">
        <v>146</v>
      </c>
      <c r="Y3">
        <v>35</v>
      </c>
      <c r="Z3">
        <v>1461.1</v>
      </c>
      <c r="AA3">
        <v>1402</v>
      </c>
      <c r="AB3">
        <v>274</v>
      </c>
      <c r="AC3">
        <v>18</v>
      </c>
      <c r="AD3">
        <v>180</v>
      </c>
      <c r="AE3">
        <v>675</v>
      </c>
      <c r="AF3">
        <v>527</v>
      </c>
      <c r="AG3">
        <v>1161</v>
      </c>
    </row>
    <row r="4" spans="1:33" ht="12.75">
      <c r="A4" t="s">
        <v>21</v>
      </c>
      <c r="B4" t="s">
        <v>50</v>
      </c>
      <c r="C4" s="3">
        <v>1</v>
      </c>
      <c r="D4" s="1">
        <f>G4/(G4+H4)</f>
        <v>0.5925925925925926</v>
      </c>
      <c r="E4" s="1">
        <f>(I4-J4)*0.107/(G4+H4)+0.5</f>
        <v>0.5779382716049383</v>
      </c>
      <c r="F4" s="1">
        <f>(K4-L4)/(G4+H4)*0.107+0.5</f>
        <v>0.5530369090197531</v>
      </c>
      <c r="G4">
        <v>96</v>
      </c>
      <c r="H4">
        <v>66</v>
      </c>
      <c r="I4">
        <v>801</v>
      </c>
      <c r="J4">
        <v>683</v>
      </c>
      <c r="K4" s="2">
        <f>(1.5*R4+S4+2*T4+3*U4+V4+0.7*X4-Y4-0.3*(Q4-R4))*0.322</f>
        <v>806.4490000000001</v>
      </c>
      <c r="L4" s="2">
        <f>(1.5*AA4+AB4+2*AC4+3*AD4+AF4-0.3*(Z4*2.83))*0.324</f>
        <v>726.1501284</v>
      </c>
      <c r="M4" s="3">
        <f>I4/(G4+H4)/C4</f>
        <v>4.944444444444445</v>
      </c>
      <c r="N4" s="3">
        <f>J4/(G4+H4)/C4</f>
        <v>4.216049382716049</v>
      </c>
      <c r="O4" s="3">
        <f>K4/(G4+H4)/C4</f>
        <v>4.9780802469135805</v>
      </c>
      <c r="P4" s="3">
        <f>L4/(G4+H4)/C4</f>
        <v>4.4824082</v>
      </c>
      <c r="Q4">
        <v>5602</v>
      </c>
      <c r="R4">
        <v>1608</v>
      </c>
      <c r="S4">
        <v>275</v>
      </c>
      <c r="T4">
        <v>34</v>
      </c>
      <c r="U4">
        <v>143</v>
      </c>
      <c r="V4">
        <v>490</v>
      </c>
      <c r="W4">
        <v>872</v>
      </c>
      <c r="X4">
        <v>101</v>
      </c>
      <c r="Y4">
        <v>42</v>
      </c>
      <c r="Z4">
        <v>1439.1</v>
      </c>
      <c r="AA4">
        <v>1490</v>
      </c>
      <c r="AB4">
        <v>280</v>
      </c>
      <c r="AC4">
        <v>23</v>
      </c>
      <c r="AD4">
        <v>182</v>
      </c>
      <c r="AE4">
        <v>632</v>
      </c>
      <c r="AF4">
        <v>356</v>
      </c>
      <c r="AG4">
        <v>1164</v>
      </c>
    </row>
    <row r="5" spans="1:33" ht="12.75">
      <c r="A5" t="s">
        <v>19</v>
      </c>
      <c r="B5" t="s">
        <v>50</v>
      </c>
      <c r="C5" s="3">
        <v>0.97</v>
      </c>
      <c r="D5" s="1">
        <f>G5/(G5+H5)</f>
        <v>0.5864197530864198</v>
      </c>
      <c r="E5" s="1">
        <f>(I5-J5)*0.107/(G5+H5)+0.5</f>
        <v>0.5970925925925926</v>
      </c>
      <c r="F5" s="1">
        <f>(K5-L5)/(G5+H5)*0.107+0.5</f>
        <v>0.5608546304691358</v>
      </c>
      <c r="G5">
        <v>95</v>
      </c>
      <c r="H5">
        <v>67</v>
      </c>
      <c r="I5">
        <v>822</v>
      </c>
      <c r="J5">
        <v>675</v>
      </c>
      <c r="K5" s="2">
        <f>(1.5*R5+S5+2*T5+3*U5+V5+0.7*X5-Y5-0.3*(Q5-R5))*0.322</f>
        <v>807.737</v>
      </c>
      <c r="L5" s="2">
        <f>(1.5*AA5+AB5+2*AC5+3*AD5+AF5-0.3*(Z5*2.83))*0.324</f>
        <v>715.6019520000001</v>
      </c>
      <c r="M5" s="3">
        <f>I5/(G5+H5)/C5</f>
        <v>5.231004200076366</v>
      </c>
      <c r="N5" s="3">
        <f>J5/(G5+H5)/C5</f>
        <v>4.295532646048111</v>
      </c>
      <c r="O5" s="3">
        <f>K5/(G5+H5)/C5</f>
        <v>5.140238004327352</v>
      </c>
      <c r="P5" s="3">
        <f>L5/(G5+H5)/C5</f>
        <v>4.553913402061856</v>
      </c>
      <c r="Q5">
        <v>5643</v>
      </c>
      <c r="R5">
        <v>1548</v>
      </c>
      <c r="S5">
        <v>294</v>
      </c>
      <c r="T5">
        <v>40</v>
      </c>
      <c r="U5">
        <v>203</v>
      </c>
      <c r="V5">
        <v>430</v>
      </c>
      <c r="W5">
        <v>1133</v>
      </c>
      <c r="X5">
        <v>60</v>
      </c>
      <c r="Y5">
        <v>40</v>
      </c>
      <c r="Z5">
        <v>1448</v>
      </c>
      <c r="AA5">
        <v>1420</v>
      </c>
      <c r="AB5">
        <v>263</v>
      </c>
      <c r="AC5">
        <v>38</v>
      </c>
      <c r="AD5">
        <v>160</v>
      </c>
      <c r="AE5">
        <v>620</v>
      </c>
      <c r="AF5">
        <v>489</v>
      </c>
      <c r="AG5">
        <v>1003</v>
      </c>
    </row>
    <row r="6" spans="1:33" ht="12.75">
      <c r="A6" t="s">
        <v>24</v>
      </c>
      <c r="B6" t="s">
        <v>50</v>
      </c>
      <c r="C6" s="3">
        <v>0.99</v>
      </c>
      <c r="D6" s="1">
        <f>G6/(G6+H6)</f>
        <v>0.5740740740740741</v>
      </c>
      <c r="E6" s="1">
        <f>(I6-J6)*0.107/(G6+H6)+0.5</f>
        <v>0.5290617283950617</v>
      </c>
      <c r="F6" s="1">
        <f>(K6-L6)/(G6+H6)*0.107+0.5</f>
        <v>0.49725465159506166</v>
      </c>
      <c r="G6">
        <v>93</v>
      </c>
      <c r="H6">
        <v>69</v>
      </c>
      <c r="I6">
        <v>771</v>
      </c>
      <c r="J6">
        <v>727</v>
      </c>
      <c r="K6" s="2">
        <f>(1.5*R6+S6+2*T6+3*U6+V6+0.7*X6-Y6-0.3*(Q6-R6))*0.322</f>
        <v>782.3312</v>
      </c>
      <c r="L6" s="2">
        <f>(1.5*AA6+AB6+2*AC6+3*AD6+AF6-0.3*(Z6*2.83))*0.324</f>
        <v>786.4877088000001</v>
      </c>
      <c r="M6" s="3">
        <f>I6/(G6+H6)/C6</f>
        <v>4.807332585110363</v>
      </c>
      <c r="N6" s="3">
        <f>J6/(G6+H6)/C6</f>
        <v>4.5329841626137926</v>
      </c>
      <c r="O6" s="3">
        <f>K6/(G6+H6)/C6</f>
        <v>4.877984786132934</v>
      </c>
      <c r="P6" s="3">
        <f>L6/(G6+H6)/C6</f>
        <v>4.903901414141414</v>
      </c>
      <c r="Q6">
        <v>5501</v>
      </c>
      <c r="R6">
        <v>1429</v>
      </c>
      <c r="S6">
        <v>266</v>
      </c>
      <c r="T6">
        <v>22</v>
      </c>
      <c r="U6">
        <v>175</v>
      </c>
      <c r="V6">
        <v>650</v>
      </c>
      <c r="W6">
        <v>976</v>
      </c>
      <c r="X6">
        <v>61</v>
      </c>
      <c r="Y6">
        <v>20</v>
      </c>
      <c r="Z6">
        <v>1451.2</v>
      </c>
      <c r="AA6">
        <v>1525</v>
      </c>
      <c r="AB6">
        <v>289</v>
      </c>
      <c r="AC6">
        <v>34</v>
      </c>
      <c r="AD6">
        <v>162</v>
      </c>
      <c r="AE6">
        <v>680</v>
      </c>
      <c r="AF6">
        <v>529</v>
      </c>
      <c r="AG6">
        <v>1003</v>
      </c>
    </row>
    <row r="7" spans="1:33" ht="12.75">
      <c r="A7" t="s">
        <v>28</v>
      </c>
      <c r="B7" t="s">
        <v>50</v>
      </c>
      <c r="C7" s="3">
        <v>1.02</v>
      </c>
      <c r="D7" s="1">
        <f>G7/(G7+H7)</f>
        <v>0.5555555555555556</v>
      </c>
      <c r="E7" s="1">
        <f>(I7-J7)*0.107/(G7+H7)+0.5</f>
        <v>0.5488765432098766</v>
      </c>
      <c r="F7" s="1">
        <f>(K7-L7)/(G7+H7)*0.107+0.5</f>
        <v>0.5507048720246914</v>
      </c>
      <c r="G7">
        <v>90</v>
      </c>
      <c r="H7">
        <v>72</v>
      </c>
      <c r="I7">
        <v>868</v>
      </c>
      <c r="J7">
        <v>794</v>
      </c>
      <c r="K7" s="2">
        <f>(1.5*R7+S7+2*T7+3*U7+V7+0.7*X7-Y7-0.3*(Q7-R7))*0.322</f>
        <v>874.3910000000001</v>
      </c>
      <c r="L7" s="2">
        <f>(1.5*AA7+AB7+2*AC7+3*AD7+AF7-0.3*(Z7*2.83))*0.324</f>
        <v>797.622876</v>
      </c>
      <c r="M7" s="3">
        <f>I7/(G7+H7)/C7</f>
        <v>5.252965383684337</v>
      </c>
      <c r="N7" s="3">
        <f>J7/(G7+H7)/C7</f>
        <v>4.8051319293149355</v>
      </c>
      <c r="O7" s="3">
        <f>K7/(G7+H7)/C7</f>
        <v>5.291642459452918</v>
      </c>
      <c r="P7" s="3">
        <f>L7/(G7+H7)/C7</f>
        <v>4.827056862745098</v>
      </c>
      <c r="Q7">
        <v>5658</v>
      </c>
      <c r="R7">
        <v>1586</v>
      </c>
      <c r="S7">
        <v>291</v>
      </c>
      <c r="T7">
        <v>20</v>
      </c>
      <c r="U7">
        <v>236</v>
      </c>
      <c r="V7">
        <v>502</v>
      </c>
      <c r="W7">
        <v>1056</v>
      </c>
      <c r="X7">
        <v>93</v>
      </c>
      <c r="Y7">
        <v>48</v>
      </c>
      <c r="Z7">
        <v>1449</v>
      </c>
      <c r="AA7">
        <v>1534</v>
      </c>
      <c r="AB7">
        <v>296</v>
      </c>
      <c r="AC7">
        <v>31</v>
      </c>
      <c r="AD7">
        <v>200</v>
      </c>
      <c r="AE7">
        <v>743</v>
      </c>
      <c r="AF7">
        <v>433</v>
      </c>
      <c r="AG7">
        <v>1011</v>
      </c>
    </row>
    <row r="8" spans="1:33" ht="12.75">
      <c r="A8" t="s">
        <v>17</v>
      </c>
      <c r="B8" t="s">
        <v>50</v>
      </c>
      <c r="C8" s="3">
        <v>0.97</v>
      </c>
      <c r="D8" s="1">
        <f>G8/(G8+H8)</f>
        <v>0.5493827160493827</v>
      </c>
      <c r="E8" s="1">
        <f>(I8-J8)*0.107/(G8+H8)+0.5</f>
        <v>0.5224567901234568</v>
      </c>
      <c r="F8" s="1">
        <f>(K8-L8)/(G8+H8)*0.107+0.5</f>
        <v>0.558958959817284</v>
      </c>
      <c r="G8">
        <v>89</v>
      </c>
      <c r="H8">
        <v>73</v>
      </c>
      <c r="I8">
        <v>766</v>
      </c>
      <c r="J8">
        <v>732</v>
      </c>
      <c r="K8" s="2">
        <f>(1.5*R8+S8+2*T8+3*U8+V8+0.7*X8-Y8-0.3*(Q8-R8))*0.322</f>
        <v>793.3436</v>
      </c>
      <c r="L8" s="2">
        <f>(1.5*AA8+AB8+2*AC8+3*AD8+AF8-0.3*(Z8*2.83))*0.324</f>
        <v>704.0786327999999</v>
      </c>
      <c r="M8" s="3">
        <f>I8/(G8+H8)/C8</f>
        <v>4.874634084256077</v>
      </c>
      <c r="N8" s="3">
        <f>J8/(G8+H8)/C8</f>
        <v>4.658266513936617</v>
      </c>
      <c r="O8" s="3">
        <f>K8/(G8+H8)/C8</f>
        <v>5.048641975308643</v>
      </c>
      <c r="P8" s="3">
        <f>L8/(G8+H8)/C8</f>
        <v>4.480581855670103</v>
      </c>
      <c r="Q8">
        <v>5610</v>
      </c>
      <c r="R8">
        <v>1539</v>
      </c>
      <c r="S8">
        <v>309</v>
      </c>
      <c r="T8">
        <v>29</v>
      </c>
      <c r="U8">
        <v>159</v>
      </c>
      <c r="V8">
        <v>486</v>
      </c>
      <c r="W8">
        <v>914</v>
      </c>
      <c r="X8">
        <v>148</v>
      </c>
      <c r="Y8">
        <v>57</v>
      </c>
      <c r="Z8">
        <v>1452.2</v>
      </c>
      <c r="AA8">
        <v>1410</v>
      </c>
      <c r="AB8">
        <v>300</v>
      </c>
      <c r="AC8">
        <v>23</v>
      </c>
      <c r="AD8">
        <v>158</v>
      </c>
      <c r="AE8">
        <v>652</v>
      </c>
      <c r="AF8">
        <v>471</v>
      </c>
      <c r="AG8">
        <v>1164</v>
      </c>
    </row>
    <row r="9" spans="1:33" ht="12.75">
      <c r="A9" t="s">
        <v>35</v>
      </c>
      <c r="B9" t="s">
        <v>51</v>
      </c>
      <c r="C9" s="3">
        <v>0.96</v>
      </c>
      <c r="D9" s="1">
        <f>G9/(G9+H9)</f>
        <v>0.5432098765432098</v>
      </c>
      <c r="E9" s="1">
        <f>(I9-J9)*0.107/(G9+H9)+0.5</f>
        <v>0.5455740740740741</v>
      </c>
      <c r="F9" s="1">
        <f>(K9-L9)/(G9+H9)*0.107+0.5</f>
        <v>0.549394932054321</v>
      </c>
      <c r="G9">
        <v>88</v>
      </c>
      <c r="H9">
        <v>74</v>
      </c>
      <c r="I9">
        <v>820</v>
      </c>
      <c r="J9">
        <v>751</v>
      </c>
      <c r="K9" s="2">
        <f>(1.5*R9+S9+2*T9+3*U9+V9+0.7*X9-Y9-0.3*(Q9-R9))*0.322</f>
        <v>846.4736</v>
      </c>
      <c r="L9" s="2">
        <f>(1.5*AA9+AB9+2*AC9+3*AD9+AF9-0.3*(Z9*2.82))*0.324</f>
        <v>771.6887496</v>
      </c>
      <c r="M9" s="3">
        <f>I9/(G9+H9)/C9</f>
        <v>5.272633744855968</v>
      </c>
      <c r="N9" s="3">
        <f>J9/(G9+H9)/C9</f>
        <v>4.828960905349794</v>
      </c>
      <c r="O9" s="3">
        <f>K9/(G9+H9)/C9</f>
        <v>5.442860082304527</v>
      </c>
      <c r="P9" s="3">
        <f>L9/(G9+H9)/C9</f>
        <v>4.9619904166666675</v>
      </c>
      <c r="Q9">
        <v>5628</v>
      </c>
      <c r="R9">
        <v>1552</v>
      </c>
      <c r="S9">
        <v>307</v>
      </c>
      <c r="T9">
        <v>58</v>
      </c>
      <c r="U9">
        <v>153</v>
      </c>
      <c r="V9">
        <v>601</v>
      </c>
      <c r="W9">
        <v>959</v>
      </c>
      <c r="X9">
        <v>128</v>
      </c>
      <c r="Y9">
        <v>49</v>
      </c>
      <c r="Z9">
        <v>1460.1</v>
      </c>
      <c r="AA9">
        <v>1524</v>
      </c>
      <c r="AB9">
        <v>323</v>
      </c>
      <c r="AC9">
        <v>30</v>
      </c>
      <c r="AD9">
        <v>152</v>
      </c>
      <c r="AE9">
        <v>687</v>
      </c>
      <c r="AF9">
        <v>492</v>
      </c>
      <c r="AG9">
        <v>1068</v>
      </c>
    </row>
    <row r="10" spans="1:33" ht="12.75">
      <c r="A10" t="s">
        <v>41</v>
      </c>
      <c r="B10" t="s">
        <v>51</v>
      </c>
      <c r="C10" s="3">
        <v>0.94</v>
      </c>
      <c r="D10" s="1">
        <f>G10/(G10+H10)</f>
        <v>0.5432098765432098</v>
      </c>
      <c r="E10" s="1">
        <f>(I10-J10)*0.107/(G10+H10)+0.5</f>
        <v>0.5343456790123456</v>
      </c>
      <c r="F10" s="1">
        <f>(K10-L10)/(G10+H10)*0.107+0.5</f>
        <v>0.5546991746271605</v>
      </c>
      <c r="G10">
        <v>88</v>
      </c>
      <c r="H10">
        <v>74</v>
      </c>
      <c r="I10">
        <v>731</v>
      </c>
      <c r="J10">
        <v>679</v>
      </c>
      <c r="K10" s="2">
        <f>(1.5*R10+S10+2*T10+3*U10+V10+0.7*X10-Y10-0.3*(Q10-R10))*0.322</f>
        <v>785.7766</v>
      </c>
      <c r="L10" s="2">
        <f>(1.5*AA10+AB10+2*AC10+3*AD10+AF10-0.3*(Z10*2.82))*0.324</f>
        <v>702.9610272000001</v>
      </c>
      <c r="M10" s="3">
        <f>I10/(G10+H10)/C10</f>
        <v>4.800367743630155</v>
      </c>
      <c r="N10" s="3">
        <f>J10/(G10+H10)/C10</f>
        <v>4.458891515629105</v>
      </c>
      <c r="O10" s="3">
        <f>K10/(G10+H10)/C10</f>
        <v>5.160077488836355</v>
      </c>
      <c r="P10" s="3">
        <f>L10/(G10+H10)/C10</f>
        <v>4.616240000000001</v>
      </c>
      <c r="Q10">
        <v>5576</v>
      </c>
      <c r="R10">
        <v>1465</v>
      </c>
      <c r="S10">
        <v>298</v>
      </c>
      <c r="T10">
        <v>38</v>
      </c>
      <c r="U10">
        <v>161</v>
      </c>
      <c r="V10">
        <v>564</v>
      </c>
      <c r="W10">
        <v>1104</v>
      </c>
      <c r="X10">
        <v>123</v>
      </c>
      <c r="Y10">
        <v>31</v>
      </c>
      <c r="Z10">
        <v>1463.2</v>
      </c>
      <c r="AA10">
        <v>1385</v>
      </c>
      <c r="AB10">
        <v>264</v>
      </c>
      <c r="AC10">
        <v>35</v>
      </c>
      <c r="AD10">
        <v>176</v>
      </c>
      <c r="AE10">
        <v>631</v>
      </c>
      <c r="AF10">
        <v>468</v>
      </c>
      <c r="AG10">
        <v>1097</v>
      </c>
    </row>
    <row r="11" spans="1:33" ht="12.75">
      <c r="A11" t="s">
        <v>27</v>
      </c>
      <c r="B11" t="s">
        <v>50</v>
      </c>
      <c r="C11" s="3">
        <v>1.03</v>
      </c>
      <c r="D11" s="1">
        <f>G11/(G11+H11)</f>
        <v>0.5370370370370371</v>
      </c>
      <c r="E11" s="1">
        <f>(I11-J11)*0.107/(G11+H11)+0.5</f>
        <v>0.5363271604938271</v>
      </c>
      <c r="F11" s="1">
        <f>(K11-L11)/(G11+H11)*0.107+0.5</f>
        <v>0.5734934358592593</v>
      </c>
      <c r="G11">
        <v>87</v>
      </c>
      <c r="H11">
        <v>75</v>
      </c>
      <c r="I11">
        <v>809</v>
      </c>
      <c r="J11">
        <v>754</v>
      </c>
      <c r="K11" s="2">
        <f>(1.5*R11+S11+2*T11+3*U11+V11+0.7*X11-Y11-0.3*(Q11-R11))*0.322</f>
        <v>872.6844</v>
      </c>
      <c r="L11" s="2">
        <f>(1.5*AA11+AB11+2*AC11+3*AD11+AF11-0.3*(Z11*2.83))*0.324</f>
        <v>761.4139643999999</v>
      </c>
      <c r="M11" s="3">
        <f>I11/(G11+H11)/C11</f>
        <v>4.848375883974589</v>
      </c>
      <c r="N11" s="3">
        <f>J11/(G11+H11)/C11</f>
        <v>4.518758240441088</v>
      </c>
      <c r="O11" s="3">
        <f>K11/(G11+H11)/C11</f>
        <v>5.230039554117224</v>
      </c>
      <c r="P11" s="3">
        <f>L11/(G11+H11)/C11</f>
        <v>4.563190485436892</v>
      </c>
      <c r="Q11">
        <v>5597</v>
      </c>
      <c r="R11">
        <v>1591</v>
      </c>
      <c r="S11">
        <v>348</v>
      </c>
      <c r="T11">
        <v>27</v>
      </c>
      <c r="U11">
        <v>199</v>
      </c>
      <c r="V11">
        <v>514</v>
      </c>
      <c r="W11">
        <v>906</v>
      </c>
      <c r="X11">
        <v>65</v>
      </c>
      <c r="Y11">
        <v>33</v>
      </c>
      <c r="Z11">
        <v>1428.1</v>
      </c>
      <c r="AA11">
        <v>1447</v>
      </c>
      <c r="AB11">
        <v>291</v>
      </c>
      <c r="AC11">
        <v>21</v>
      </c>
      <c r="AD11">
        <v>185</v>
      </c>
      <c r="AE11">
        <v>694</v>
      </c>
      <c r="AF11">
        <v>504</v>
      </c>
      <c r="AG11">
        <v>1076</v>
      </c>
    </row>
    <row r="12" spans="1:33" ht="12.75">
      <c r="A12" t="s">
        <v>16</v>
      </c>
      <c r="B12" t="s">
        <v>50</v>
      </c>
      <c r="C12" s="3">
        <v>1.02</v>
      </c>
      <c r="D12" s="1">
        <f>G12/(G12+H12)</f>
        <v>0.5308641975308642</v>
      </c>
      <c r="E12" s="1">
        <f>(I12-J12)*0.107/(G12+H12)+0.5</f>
        <v>0.49669753086419755</v>
      </c>
      <c r="F12" s="1">
        <f>(K12-L12)/(G12+H12)*0.107+0.5</f>
        <v>0.5104473106493828</v>
      </c>
      <c r="G12">
        <v>86</v>
      </c>
      <c r="H12">
        <v>76</v>
      </c>
      <c r="I12">
        <v>820</v>
      </c>
      <c r="J12">
        <v>825</v>
      </c>
      <c r="K12" s="2">
        <f>(1.5*R12+S12+2*T12+3*U12+V12+0.7*X12-Y12-0.3*(Q12-R12))*0.322</f>
        <v>854.1694</v>
      </c>
      <c r="L12" s="2">
        <f>(1.5*AA12+AB12+2*AC12+3*AD12+AF12-0.3*(Z12*2.83))*0.324</f>
        <v>838.3519764</v>
      </c>
      <c r="M12" s="3">
        <f>I12/(G12+H12)/C12</f>
        <v>4.962478818687969</v>
      </c>
      <c r="N12" s="3">
        <f>J12/(G12+H12)/C12</f>
        <v>4.992737835875091</v>
      </c>
      <c r="O12" s="3">
        <f>K12/(G12+H12)/C12</f>
        <v>5.169265311062697</v>
      </c>
      <c r="P12" s="3">
        <f>L12/(G12+H12)/C12</f>
        <v>5.07354137254902</v>
      </c>
      <c r="Q12">
        <v>5620</v>
      </c>
      <c r="R12">
        <v>1510</v>
      </c>
      <c r="S12">
        <v>328</v>
      </c>
      <c r="T12">
        <v>16</v>
      </c>
      <c r="U12">
        <v>192</v>
      </c>
      <c r="V12">
        <v>672</v>
      </c>
      <c r="W12">
        <v>1056</v>
      </c>
      <c r="X12">
        <v>51</v>
      </c>
      <c r="Y12">
        <v>23</v>
      </c>
      <c r="Z12">
        <v>1441.1</v>
      </c>
      <c r="AA12">
        <v>1570</v>
      </c>
      <c r="AB12">
        <v>348</v>
      </c>
      <c r="AC12">
        <v>28</v>
      </c>
      <c r="AD12">
        <v>181</v>
      </c>
      <c r="AE12">
        <v>773</v>
      </c>
      <c r="AF12">
        <v>509</v>
      </c>
      <c r="AG12">
        <v>1070</v>
      </c>
    </row>
    <row r="13" spans="1:33" ht="12.75">
      <c r="A13" t="s">
        <v>39</v>
      </c>
      <c r="B13" t="s">
        <v>51</v>
      </c>
      <c r="C13" s="3">
        <v>1.03</v>
      </c>
      <c r="D13" s="1">
        <f>G13/(G13+H13)</f>
        <v>0.5246913580246914</v>
      </c>
      <c r="E13" s="1">
        <f>(I13-J13)*0.107/(G13+H13)+0.5</f>
        <v>0.5350061728395061</v>
      </c>
      <c r="F13" s="1">
        <f>(K13-L13)/(G13+H13)*0.107+0.5</f>
        <v>0.5069937382271604</v>
      </c>
      <c r="G13">
        <v>85</v>
      </c>
      <c r="H13">
        <v>77</v>
      </c>
      <c r="I13">
        <v>865</v>
      </c>
      <c r="J13">
        <v>812</v>
      </c>
      <c r="K13" s="2">
        <f>(1.5*R13+S13+2*T13+3*U13+V13+0.7*X13-Y13-0.3*(Q13-R13))*0.322</f>
        <v>874.4553999999999</v>
      </c>
      <c r="L13" s="2">
        <f>(1.5*AA13+AB13+2*AC13+3*AD13+AF13-0.3*(Z13*2.82))*0.324</f>
        <v>863.8667496</v>
      </c>
      <c r="M13" s="3">
        <f>I13/(G13+H13)/C13</f>
        <v>5.183986575572336</v>
      </c>
      <c r="N13" s="3">
        <f>J13/(G13+H13)/C13</f>
        <v>4.866355028167326</v>
      </c>
      <c r="O13" s="3">
        <f>K13/(G13+H13)/C13</f>
        <v>5.240653242239002</v>
      </c>
      <c r="P13" s="3">
        <f>L13/(G13+H13)/C13</f>
        <v>5.177194951456311</v>
      </c>
      <c r="Q13">
        <v>5687</v>
      </c>
      <c r="R13">
        <v>1518</v>
      </c>
      <c r="S13">
        <v>294</v>
      </c>
      <c r="T13">
        <v>41</v>
      </c>
      <c r="U13">
        <v>216</v>
      </c>
      <c r="V13">
        <v>626</v>
      </c>
      <c r="W13">
        <v>1203</v>
      </c>
      <c r="X13">
        <v>92</v>
      </c>
      <c r="Y13">
        <v>25</v>
      </c>
      <c r="Z13">
        <v>1460.1</v>
      </c>
      <c r="AA13">
        <v>1561</v>
      </c>
      <c r="AB13">
        <v>335</v>
      </c>
      <c r="AC13">
        <v>40</v>
      </c>
      <c r="AD13">
        <v>211</v>
      </c>
      <c r="AE13">
        <v>748</v>
      </c>
      <c r="AF13">
        <v>512</v>
      </c>
      <c r="AG13">
        <v>1138</v>
      </c>
    </row>
    <row r="14" spans="1:33" ht="12.75">
      <c r="A14" t="s">
        <v>43</v>
      </c>
      <c r="B14" t="s">
        <v>51</v>
      </c>
      <c r="C14" s="3">
        <v>0.99</v>
      </c>
      <c r="D14" s="1">
        <f>G14/(G14+H14)</f>
        <v>0.515527950310559</v>
      </c>
      <c r="E14" s="1">
        <f>(I14-J14)*0.107/(G14+H14)+0.5</f>
        <v>0.5126273291925466</v>
      </c>
      <c r="F14" s="1">
        <f>(K14-L14)/(G14+H14)*0.107+0.5</f>
        <v>0.49426402694161503</v>
      </c>
      <c r="G14">
        <v>83</v>
      </c>
      <c r="H14">
        <v>78</v>
      </c>
      <c r="I14">
        <v>781</v>
      </c>
      <c r="J14">
        <v>762</v>
      </c>
      <c r="K14" s="2">
        <f>(1.5*R14+S14+2*T14+3*U14+V14+0.7*X14-Y14-0.3*(Q14-R14))*0.322</f>
        <v>789.8338000000002</v>
      </c>
      <c r="L14" s="2">
        <f>(1.5*AA14+AB14+2*AC14+3*AD14+AF14-0.3*(Z14*2.82))*0.324</f>
        <v>798.4645632</v>
      </c>
      <c r="M14" s="3">
        <f>I14/(G14+H14)/C14</f>
        <v>4.899930986887508</v>
      </c>
      <c r="N14" s="3">
        <f>J14/(G14+H14)/C14</f>
        <v>4.780726519856954</v>
      </c>
      <c r="O14" s="3">
        <f>K14/(G14+H14)/C14</f>
        <v>4.955353535353536</v>
      </c>
      <c r="P14" s="3">
        <f>L14/(G14+H14)/C14</f>
        <v>5.0095022473179</v>
      </c>
      <c r="Q14">
        <v>5522</v>
      </c>
      <c r="R14">
        <v>1484</v>
      </c>
      <c r="S14">
        <v>292</v>
      </c>
      <c r="T14">
        <v>27</v>
      </c>
      <c r="U14">
        <v>184</v>
      </c>
      <c r="V14">
        <v>531</v>
      </c>
      <c r="W14">
        <v>922</v>
      </c>
      <c r="X14">
        <v>59</v>
      </c>
      <c r="Y14">
        <v>32</v>
      </c>
      <c r="Z14">
        <v>1429.2</v>
      </c>
      <c r="AA14">
        <v>1475</v>
      </c>
      <c r="AB14">
        <v>310</v>
      </c>
      <c r="AC14">
        <v>34</v>
      </c>
      <c r="AD14">
        <v>193</v>
      </c>
      <c r="AE14">
        <v>721</v>
      </c>
      <c r="AF14">
        <v>504</v>
      </c>
      <c r="AG14">
        <v>970</v>
      </c>
    </row>
    <row r="15" spans="1:33" ht="12.75">
      <c r="A15" t="s">
        <v>34</v>
      </c>
      <c r="B15" t="s">
        <v>51</v>
      </c>
      <c r="C15" s="3">
        <v>1.01</v>
      </c>
      <c r="D15" s="1">
        <f>G15/(G15+H15)</f>
        <v>0.5061728395061729</v>
      </c>
      <c r="E15" s="1">
        <f>(I15-J15)*0.107/(G15+H15)+0.5</f>
        <v>0.5105679012345679</v>
      </c>
      <c r="F15" s="1">
        <f>(K15-L15)/(G15+H15)*0.107+0.5</f>
        <v>0.5041517933925928</v>
      </c>
      <c r="G15">
        <v>82</v>
      </c>
      <c r="H15">
        <v>80</v>
      </c>
      <c r="I15">
        <v>735</v>
      </c>
      <c r="J15">
        <v>719</v>
      </c>
      <c r="K15" s="2">
        <f>(1.5*R15+S15+2*T15+3*U15+V15+0.7*X15-Y15-0.3*(Q15-R15))*0.322</f>
        <v>750.9684000000001</v>
      </c>
      <c r="L15" s="2">
        <f>(1.5*AA15+AB15+2*AC15+3*AD15+AF15-0.3*(Z15*2.82))*0.324</f>
        <v>744.6825071999999</v>
      </c>
      <c r="M15" s="3">
        <f>I15/(G15+H15)/C15</f>
        <v>4.492115878254492</v>
      </c>
      <c r="N15" s="3">
        <f>J15/(G15+H15)/C15</f>
        <v>4.39432832172106</v>
      </c>
      <c r="O15" s="3">
        <f>K15/(G15+H15)/C15</f>
        <v>4.58971030436377</v>
      </c>
      <c r="P15" s="3">
        <f>L15/(G15+H15)/C15</f>
        <v>4.5512926732673264</v>
      </c>
      <c r="Q15">
        <v>5519</v>
      </c>
      <c r="R15">
        <v>1407</v>
      </c>
      <c r="S15">
        <v>275</v>
      </c>
      <c r="T15">
        <v>27</v>
      </c>
      <c r="U15">
        <v>174</v>
      </c>
      <c r="V15">
        <v>585</v>
      </c>
      <c r="W15">
        <v>1075</v>
      </c>
      <c r="X15">
        <v>79</v>
      </c>
      <c r="Y15">
        <v>36</v>
      </c>
      <c r="Z15">
        <v>1468.2</v>
      </c>
      <c r="AA15">
        <v>1425</v>
      </c>
      <c r="AB15">
        <v>321</v>
      </c>
      <c r="AC15">
        <v>28</v>
      </c>
      <c r="AD15">
        <v>182</v>
      </c>
      <c r="AE15">
        <v>668</v>
      </c>
      <c r="AF15">
        <v>480</v>
      </c>
      <c r="AG15">
        <v>1160</v>
      </c>
    </row>
    <row r="16" spans="1:33" ht="12.75">
      <c r="A16" t="s">
        <v>30</v>
      </c>
      <c r="B16" t="s">
        <v>51</v>
      </c>
      <c r="C16" s="3">
        <v>1.01</v>
      </c>
      <c r="D16" s="1">
        <f>G16/(G16+H16)</f>
        <v>0.49382716049382713</v>
      </c>
      <c r="E16" s="1">
        <f>(I16-J16)*0.107/(G16+H16)+0.5</f>
        <v>0.4663148148148148</v>
      </c>
      <c r="F16" s="1">
        <f>(K16-L16)/(G16+H16)*0.107+0.5</f>
        <v>0.47843846751604946</v>
      </c>
      <c r="G16">
        <v>80</v>
      </c>
      <c r="H16">
        <v>82</v>
      </c>
      <c r="I16">
        <v>752</v>
      </c>
      <c r="J16">
        <v>803</v>
      </c>
      <c r="K16" s="2">
        <f>(1.5*R16+S16+2*T16+3*U16+V16+0.7*X16-Y16-0.3*(Q16-R16))*0.322</f>
        <v>819.3934000000002</v>
      </c>
      <c r="L16" s="2">
        <f>(1.5*AA16+AB16+2*AC16+3*AD16+AF16-0.3*(Z16*2.82))*0.324</f>
        <v>852.0379632</v>
      </c>
      <c r="M16" s="3">
        <f>I16/(G16+H16)/C16</f>
        <v>4.596015157071263</v>
      </c>
      <c r="N16" s="3">
        <f>J16/(G16+H16)/C16</f>
        <v>4.907712993521574</v>
      </c>
      <c r="O16" s="3">
        <f>K16/(G16+H16)/C16</f>
        <v>5.007904901601272</v>
      </c>
      <c r="P16" s="3">
        <f>L16/(G16+H16)/C16</f>
        <v>5.207419405940594</v>
      </c>
      <c r="Q16">
        <v>5549</v>
      </c>
      <c r="R16">
        <v>1427</v>
      </c>
      <c r="S16">
        <v>292</v>
      </c>
      <c r="T16">
        <v>12</v>
      </c>
      <c r="U16">
        <v>217</v>
      </c>
      <c r="V16">
        <v>620</v>
      </c>
      <c r="W16">
        <v>1202</v>
      </c>
      <c r="X16">
        <v>124</v>
      </c>
      <c r="Y16">
        <v>33</v>
      </c>
      <c r="Z16">
        <v>1454.2</v>
      </c>
      <c r="AA16">
        <v>1582</v>
      </c>
      <c r="AB16">
        <v>332</v>
      </c>
      <c r="AC16">
        <v>23</v>
      </c>
      <c r="AD16">
        <v>215</v>
      </c>
      <c r="AE16">
        <v>730</v>
      </c>
      <c r="AF16">
        <v>464</v>
      </c>
      <c r="AG16">
        <v>1062</v>
      </c>
    </row>
    <row r="17" spans="1:33" ht="12.75">
      <c r="A17" t="s">
        <v>26</v>
      </c>
      <c r="B17" t="s">
        <v>50</v>
      </c>
      <c r="C17" s="3">
        <v>1.07</v>
      </c>
      <c r="D17" s="1">
        <f>G17/(G17+H17)</f>
        <v>0.49382716049382713</v>
      </c>
      <c r="E17" s="1">
        <f>(I17-J17)*0.107/(G17+H17)+0.5</f>
        <v>0.5336851851851852</v>
      </c>
      <c r="F17" s="1">
        <f>(K17-L17)/(G17+H17)*0.107+0.5</f>
        <v>0.5317479987975308</v>
      </c>
      <c r="G17">
        <v>80</v>
      </c>
      <c r="H17">
        <v>82</v>
      </c>
      <c r="I17">
        <v>835</v>
      </c>
      <c r="J17">
        <v>784</v>
      </c>
      <c r="K17" s="2">
        <f>(1.5*R17+S17+2*T17+3*U17+V17+0.7*X17-Y17-0.3*(Q17-R17))*0.322</f>
        <v>837.1677999999999</v>
      </c>
      <c r="L17" s="2">
        <f>(1.5*AA17+AB17+2*AC17+3*AD17+AF17-0.3*(Z17*2.83))*0.324</f>
        <v>789.1007364000001</v>
      </c>
      <c r="M17" s="3">
        <f>I17/(G17+H17)/C17</f>
        <v>4.817122418368524</v>
      </c>
      <c r="N17" s="3">
        <f>J17/(G17+H17)/C17</f>
        <v>4.522902965270567</v>
      </c>
      <c r="O17" s="3">
        <f>K17/(G17+H17)/C17</f>
        <v>4.829628475827852</v>
      </c>
      <c r="P17" s="3">
        <f>L17/(G17+H17)/C17</f>
        <v>4.552329158878505</v>
      </c>
      <c r="Q17">
        <v>5660</v>
      </c>
      <c r="R17">
        <v>1571</v>
      </c>
      <c r="S17">
        <v>357</v>
      </c>
      <c r="T17">
        <v>23</v>
      </c>
      <c r="U17">
        <v>183</v>
      </c>
      <c r="V17">
        <v>505</v>
      </c>
      <c r="W17">
        <v>1060</v>
      </c>
      <c r="X17">
        <v>53</v>
      </c>
      <c r="Y17">
        <v>24</v>
      </c>
      <c r="Z17">
        <v>1431.1</v>
      </c>
      <c r="AA17">
        <v>1557</v>
      </c>
      <c r="AB17">
        <v>283</v>
      </c>
      <c r="AC17">
        <v>25</v>
      </c>
      <c r="AD17">
        <v>162</v>
      </c>
      <c r="AE17">
        <v>733</v>
      </c>
      <c r="AF17">
        <v>496</v>
      </c>
      <c r="AG17">
        <v>972</v>
      </c>
    </row>
    <row r="18" spans="1:33" ht="12.75">
      <c r="A18" t="s">
        <v>29</v>
      </c>
      <c r="B18" t="s">
        <v>51</v>
      </c>
      <c r="C18" s="3">
        <v>0.99</v>
      </c>
      <c r="D18" s="1">
        <f>G18/(G18+H18)</f>
        <v>0.4876543209876543</v>
      </c>
      <c r="E18" s="1">
        <f>(I18-J18)*0.107/(G18+H18)+0.5</f>
        <v>0.5290617283950617</v>
      </c>
      <c r="F18" s="1">
        <f>(K18-L18)/(G18+H18)*0.107+0.5</f>
        <v>0.5029343537333333</v>
      </c>
      <c r="G18">
        <v>79</v>
      </c>
      <c r="H18">
        <v>83</v>
      </c>
      <c r="I18">
        <v>849</v>
      </c>
      <c r="J18">
        <v>805</v>
      </c>
      <c r="K18" s="2">
        <f>(1.5*R18+S18+2*T18+3*U18+V18+0.7*X18-Y18-0.3*(Q18-R18))*0.322</f>
        <v>838.1016000000001</v>
      </c>
      <c r="L18" s="2">
        <f>(1.5*AA18+AB18+2*AC18+3*AD18+AF18-0.3*(Z18*2.82))*0.324</f>
        <v>833.6589336000001</v>
      </c>
      <c r="M18" s="3">
        <f>I18/(G18+H18)/C18</f>
        <v>5.293677515899738</v>
      </c>
      <c r="N18" s="3">
        <f>J18/(G18+H18)/C18</f>
        <v>5.019329093403168</v>
      </c>
      <c r="O18" s="3">
        <f>K18/(G18+H18)/C18</f>
        <v>5.225723905723906</v>
      </c>
      <c r="P18" s="3">
        <f>L18/(G18+H18)/C18</f>
        <v>5.19802303030303</v>
      </c>
      <c r="Q18">
        <v>5582</v>
      </c>
      <c r="R18">
        <v>1510</v>
      </c>
      <c r="S18">
        <v>312</v>
      </c>
      <c r="T18">
        <v>27</v>
      </c>
      <c r="U18">
        <v>222</v>
      </c>
      <c r="V18">
        <v>526</v>
      </c>
      <c r="W18">
        <v>1168</v>
      </c>
      <c r="X18">
        <v>52</v>
      </c>
      <c r="Y18">
        <v>35</v>
      </c>
      <c r="Z18">
        <v>1439.1</v>
      </c>
      <c r="AA18">
        <v>1529</v>
      </c>
      <c r="AB18">
        <v>304</v>
      </c>
      <c r="AC18">
        <v>36</v>
      </c>
      <c r="AD18">
        <v>183</v>
      </c>
      <c r="AE18">
        <v>736</v>
      </c>
      <c r="AF18">
        <v>572</v>
      </c>
      <c r="AG18">
        <v>1048</v>
      </c>
    </row>
    <row r="19" spans="1:33" ht="12.75">
      <c r="A19" t="s">
        <v>18</v>
      </c>
      <c r="B19" t="s">
        <v>50</v>
      </c>
      <c r="C19" s="3">
        <v>0.97</v>
      </c>
      <c r="D19" s="1">
        <f>G19/(G19+H19)</f>
        <v>0.48148148148148145</v>
      </c>
      <c r="E19" s="1">
        <f>(I19-J19)*0.107/(G19+H19)+0.5</f>
        <v>0.5581234567901234</v>
      </c>
      <c r="F19" s="1">
        <f>(K19-L19)/(G19+H19)*0.107+0.5</f>
        <v>0.5569776688222223</v>
      </c>
      <c r="G19">
        <v>78</v>
      </c>
      <c r="H19">
        <v>84</v>
      </c>
      <c r="I19">
        <v>870</v>
      </c>
      <c r="J19">
        <v>782</v>
      </c>
      <c r="K19" s="2">
        <f>(1.5*R19+S19+2*T19+3*U19+V19+0.7*X19-Y19-0.3*(Q19-R19))*0.322</f>
        <v>874.3266000000001</v>
      </c>
      <c r="L19" s="2">
        <f>(1.5*AA19+AB19+2*AC19+3*AD19+AF19-0.3*(Z19*2.83))*0.324</f>
        <v>788.0613443999999</v>
      </c>
      <c r="M19" s="3">
        <f>I19/(G19+H19)/C19</f>
        <v>5.5364642993508975</v>
      </c>
      <c r="N19" s="3">
        <f>J19/(G19+H19)/C19</f>
        <v>4.976454117347588</v>
      </c>
      <c r="O19" s="3">
        <f>K19/(G19+H19)/C19</f>
        <v>5.563997709049256</v>
      </c>
      <c r="P19" s="3">
        <f>L19/(G19+H19)/C19</f>
        <v>5.015027010309278</v>
      </c>
      <c r="Q19">
        <v>5620</v>
      </c>
      <c r="R19">
        <v>1576</v>
      </c>
      <c r="S19">
        <v>351</v>
      </c>
      <c r="T19">
        <v>27</v>
      </c>
      <c r="U19">
        <v>196</v>
      </c>
      <c r="V19">
        <v>556</v>
      </c>
      <c r="W19">
        <v>1204</v>
      </c>
      <c r="X19">
        <v>55</v>
      </c>
      <c r="Y19">
        <v>23</v>
      </c>
      <c r="Z19">
        <v>1423.1</v>
      </c>
      <c r="AA19">
        <v>1583</v>
      </c>
      <c r="AB19">
        <v>293</v>
      </c>
      <c r="AC19">
        <v>23</v>
      </c>
      <c r="AD19">
        <v>166</v>
      </c>
      <c r="AE19">
        <v>702</v>
      </c>
      <c r="AF19">
        <v>429</v>
      </c>
      <c r="AG19">
        <v>948</v>
      </c>
    </row>
    <row r="20" spans="1:33" ht="12.75">
      <c r="A20" t="s">
        <v>33</v>
      </c>
      <c r="B20" t="s">
        <v>51</v>
      </c>
      <c r="C20" s="3">
        <v>0.96</v>
      </c>
      <c r="D20" s="1">
        <f>G20/(G20+H20)</f>
        <v>0.48148148148148145</v>
      </c>
      <c r="E20" s="1">
        <f>(I20-J20)*0.107/(G20+H20)+0.5</f>
        <v>0.49075308641975307</v>
      </c>
      <c r="F20" s="1">
        <f>(K20-L20)/(G20+H20)*0.107+0.5</f>
        <v>0.48708275709629634</v>
      </c>
      <c r="G20">
        <v>78</v>
      </c>
      <c r="H20">
        <v>84</v>
      </c>
      <c r="I20">
        <v>758</v>
      </c>
      <c r="J20">
        <v>772</v>
      </c>
      <c r="K20" s="2">
        <f>(1.5*R20+S20+2*T20+3*U20+V20+0.7*X20-Y20-0.3*(Q20-R20))*0.322</f>
        <v>779.7552000000002</v>
      </c>
      <c r="L20" s="2">
        <f>(1.5*AA20+AB20+2*AC20+3*AD20+AF20-0.3*(Z20*2.82))*0.324</f>
        <v>799.3121472000001</v>
      </c>
      <c r="M20" s="3">
        <f>I20/(G20+H20)/C20</f>
        <v>4.873971193415638</v>
      </c>
      <c r="N20" s="3">
        <f>J20/(G20+H20)/C20</f>
        <v>4.9639917695473255</v>
      </c>
      <c r="O20" s="3">
        <f>K20/(G20+H20)/C20</f>
        <v>5.013858024691359</v>
      </c>
      <c r="P20" s="3">
        <f>L20/(G20+H20)/C20</f>
        <v>5.139610000000001</v>
      </c>
      <c r="Q20">
        <v>5502</v>
      </c>
      <c r="R20">
        <v>1454</v>
      </c>
      <c r="S20">
        <v>309</v>
      </c>
      <c r="T20">
        <v>42</v>
      </c>
      <c r="U20">
        <v>182</v>
      </c>
      <c r="V20">
        <v>497</v>
      </c>
      <c r="W20">
        <v>1249</v>
      </c>
      <c r="X20">
        <v>110</v>
      </c>
      <c r="Y20">
        <v>58</v>
      </c>
      <c r="Z20">
        <v>1433.2</v>
      </c>
      <c r="AA20">
        <v>1465</v>
      </c>
      <c r="AB20">
        <v>268</v>
      </c>
      <c r="AC20">
        <v>47</v>
      </c>
      <c r="AD20">
        <v>166</v>
      </c>
      <c r="AE20">
        <v>695</v>
      </c>
      <c r="AF20">
        <v>622</v>
      </c>
      <c r="AG20">
        <v>1088</v>
      </c>
    </row>
    <row r="21" spans="1:33" ht="12.75">
      <c r="A21" t="s">
        <v>25</v>
      </c>
      <c r="B21" t="s">
        <v>50</v>
      </c>
      <c r="C21" s="3">
        <v>0.96</v>
      </c>
      <c r="D21" s="1">
        <f>G21/(G21+H21)</f>
        <v>0.48148148148148145</v>
      </c>
      <c r="E21" s="1">
        <f>(I21-J21)*0.107/(G21+H21)+0.5</f>
        <v>0.4762222222222222</v>
      </c>
      <c r="F21" s="1">
        <f>(K21-L21)/(G21+H21)*0.107+0.5</f>
        <v>0.4698995203604938</v>
      </c>
      <c r="G21">
        <v>78</v>
      </c>
      <c r="H21">
        <v>84</v>
      </c>
      <c r="I21">
        <v>756</v>
      </c>
      <c r="J21">
        <v>792</v>
      </c>
      <c r="K21" s="2">
        <f>(1.5*R21+S21+2*T21+3*U21+V21+0.7*X21-Y21-0.3*(Q21-R21))*0.322</f>
        <v>765.7804</v>
      </c>
      <c r="L21" s="2">
        <f>(1.5*AA21+AB21+2*AC21+3*AD21+AF21-0.3*(Z21*2.83))*0.324</f>
        <v>811.3530888</v>
      </c>
      <c r="M21" s="3">
        <f>I21/(G21+H21)/C21</f>
        <v>4.861111111111112</v>
      </c>
      <c r="N21" s="3">
        <f>J21/(G21+H21)/C21</f>
        <v>5.0925925925925934</v>
      </c>
      <c r="O21" s="3">
        <f>K21/(G21+H21)/C21</f>
        <v>4.923999485596708</v>
      </c>
      <c r="P21" s="3">
        <f>L21/(G21+H21)/C21</f>
        <v>5.21703375</v>
      </c>
      <c r="Q21">
        <v>5670</v>
      </c>
      <c r="R21">
        <v>1540</v>
      </c>
      <c r="S21">
        <v>266</v>
      </c>
      <c r="T21">
        <v>42</v>
      </c>
      <c r="U21">
        <v>172</v>
      </c>
      <c r="V21">
        <v>404</v>
      </c>
      <c r="W21">
        <v>974</v>
      </c>
      <c r="X21">
        <v>106</v>
      </c>
      <c r="Y21">
        <v>37</v>
      </c>
      <c r="Z21">
        <v>1446.2</v>
      </c>
      <c r="AA21">
        <v>1500</v>
      </c>
      <c r="AB21">
        <v>327</v>
      </c>
      <c r="AC21">
        <v>23</v>
      </c>
      <c r="AD21">
        <v>183</v>
      </c>
      <c r="AE21">
        <v>739</v>
      </c>
      <c r="AF21">
        <v>560</v>
      </c>
      <c r="AG21">
        <v>1067</v>
      </c>
    </row>
    <row r="22" spans="1:33" ht="12.75">
      <c r="A22" t="s">
        <v>42</v>
      </c>
      <c r="B22" t="s">
        <v>51</v>
      </c>
      <c r="C22" s="3">
        <v>0.99</v>
      </c>
      <c r="D22" s="1">
        <f>G22/(G22+H22)</f>
        <v>0.4720496894409938</v>
      </c>
      <c r="E22" s="1">
        <f>(I22-J22)*0.107/(G22+H22)+0.5</f>
        <v>0.4707577639751553</v>
      </c>
      <c r="F22" s="1">
        <f>(K22-L22)/(G22+H22)*0.107+0.5</f>
        <v>0.4888548778732918</v>
      </c>
      <c r="G22">
        <v>76</v>
      </c>
      <c r="H22">
        <v>85</v>
      </c>
      <c r="I22">
        <v>746</v>
      </c>
      <c r="J22">
        <v>790</v>
      </c>
      <c r="K22" s="2">
        <f>(1.5*R22+S22+2*T22+3*U22+V22+0.7*X22-Y22-0.3*(Q22-R22))*0.322</f>
        <v>743.9487999999999</v>
      </c>
      <c r="L22" s="2">
        <f>(1.5*AA22+AB22+2*AC22+3*AD22+AF22-0.3*(Z22*2.82))*0.324</f>
        <v>760.7185632000001</v>
      </c>
      <c r="M22" s="3">
        <f>I22/(G22+H22)/C22</f>
        <v>4.680343810778593</v>
      </c>
      <c r="N22" s="3">
        <f>J22/(G22+H22)/C22</f>
        <v>4.956396260744087</v>
      </c>
      <c r="O22" s="3">
        <f>K22/(G22+H22)/C22</f>
        <v>4.667474747474746</v>
      </c>
      <c r="P22" s="3">
        <f>L22/(G22+H22)/C22</f>
        <v>4.772686888763411</v>
      </c>
      <c r="Q22">
        <v>5472</v>
      </c>
      <c r="R22">
        <v>1418</v>
      </c>
      <c r="S22">
        <v>297</v>
      </c>
      <c r="T22">
        <v>52</v>
      </c>
      <c r="U22">
        <v>163</v>
      </c>
      <c r="V22">
        <v>494</v>
      </c>
      <c r="W22">
        <v>891</v>
      </c>
      <c r="X22">
        <v>58</v>
      </c>
      <c r="Y22">
        <v>25</v>
      </c>
      <c r="Z22">
        <v>1429.2</v>
      </c>
      <c r="AA22">
        <v>1422</v>
      </c>
      <c r="AB22">
        <v>287</v>
      </c>
      <c r="AC22">
        <v>47</v>
      </c>
      <c r="AD22">
        <v>153</v>
      </c>
      <c r="AE22">
        <v>737</v>
      </c>
      <c r="AF22">
        <v>584</v>
      </c>
      <c r="AG22">
        <v>992</v>
      </c>
    </row>
    <row r="23" spans="1:33" ht="12.75">
      <c r="A23" t="s">
        <v>37</v>
      </c>
      <c r="B23" t="s">
        <v>51</v>
      </c>
      <c r="C23" s="3">
        <v>1.06</v>
      </c>
      <c r="D23" s="1">
        <f>G23/(G23+H23)</f>
        <v>0.4691358024691358</v>
      </c>
      <c r="E23" s="1">
        <f>(I23-J23)*0.107/(G23+H23)+0.5</f>
        <v>0.4894320987654321</v>
      </c>
      <c r="F23" s="1">
        <f>(K23-L23)/(G23+H23)*0.107+0.5</f>
        <v>0.4840125175901234</v>
      </c>
      <c r="G23">
        <v>76</v>
      </c>
      <c r="H23">
        <v>86</v>
      </c>
      <c r="I23">
        <v>772</v>
      </c>
      <c r="J23">
        <v>788</v>
      </c>
      <c r="K23" s="2">
        <f>(1.5*R23+S23+2*T23+3*U23+V23+0.7*X23-Y23-0.3*(Q23-R23))*0.322</f>
        <v>779.5942</v>
      </c>
      <c r="L23" s="2">
        <f>(1.5*AA23+AB23+2*AC23+3*AD23+AF23-0.3*(Z23*2.82))*0.324</f>
        <v>803.7995472</v>
      </c>
      <c r="M23" s="3">
        <f>I23/(G23+H23)/C23</f>
        <v>4.495690659212672</v>
      </c>
      <c r="N23" s="3">
        <f>J23/(G23+H23)/C23</f>
        <v>4.588865595154903</v>
      </c>
      <c r="O23" s="3">
        <f>K23/(G23+H23)/C23</f>
        <v>4.539914977870952</v>
      </c>
      <c r="P23" s="3">
        <f>L23/(G23+H23)/C23</f>
        <v>4.68087320754717</v>
      </c>
      <c r="Q23">
        <v>5637</v>
      </c>
      <c r="R23">
        <v>1500</v>
      </c>
      <c r="S23">
        <v>329</v>
      </c>
      <c r="T23">
        <v>38</v>
      </c>
      <c r="U23">
        <v>160</v>
      </c>
      <c r="V23">
        <v>504</v>
      </c>
      <c r="W23">
        <v>964</v>
      </c>
      <c r="X23">
        <v>76</v>
      </c>
      <c r="Y23">
        <v>30</v>
      </c>
      <c r="Z23">
        <v>1458.2</v>
      </c>
      <c r="AA23">
        <v>1501</v>
      </c>
      <c r="AB23">
        <v>325</v>
      </c>
      <c r="AC23">
        <v>49</v>
      </c>
      <c r="AD23">
        <v>168</v>
      </c>
      <c r="AE23">
        <v>728</v>
      </c>
      <c r="AF23">
        <v>536</v>
      </c>
      <c r="AG23">
        <v>1114</v>
      </c>
    </row>
    <row r="24" spans="1:33" ht="12.75">
      <c r="A24" t="s">
        <v>31</v>
      </c>
      <c r="B24" t="s">
        <v>51</v>
      </c>
      <c r="C24" s="3">
        <v>1.12</v>
      </c>
      <c r="D24" s="1">
        <f>G24/(G24+H24)</f>
        <v>0.4691358024691358</v>
      </c>
      <c r="E24" s="1">
        <f>(I24-J24)*0.107/(G24+H24)+0.5</f>
        <v>0.5006604938271605</v>
      </c>
      <c r="F24" s="1">
        <f>(K24-L24)/(G24+H24)*0.107+0.5</f>
        <v>0.487017398325926</v>
      </c>
      <c r="G24">
        <v>76</v>
      </c>
      <c r="H24">
        <v>86</v>
      </c>
      <c r="I24">
        <v>813</v>
      </c>
      <c r="J24">
        <v>812</v>
      </c>
      <c r="K24" s="2">
        <f>(1.5*R24+S24+2*T24+3*U24+V24+0.7*X24-Y24-0.3*(Q24-R24))*0.322</f>
        <v>809.2182000000001</v>
      </c>
      <c r="L24" s="2">
        <f>(1.5*AA24+AB24+2*AC24+3*AD24+AF24-0.3*(Z24*2.82))*0.324</f>
        <v>828.8741016</v>
      </c>
      <c r="M24" s="3">
        <f>I24/(G24+H24)/C24</f>
        <v>4.480820105820105</v>
      </c>
      <c r="N24" s="3">
        <f>J24/(G24+H24)/C24</f>
        <v>4.4753086419753085</v>
      </c>
      <c r="O24" s="3">
        <f>K24/(G24+H24)/C24</f>
        <v>4.459976851851852</v>
      </c>
      <c r="P24" s="3">
        <f>L24/(G24+H24)/C24</f>
        <v>4.568309642857142</v>
      </c>
      <c r="Q24">
        <v>5562</v>
      </c>
      <c r="R24">
        <v>1504</v>
      </c>
      <c r="S24">
        <v>325</v>
      </c>
      <c r="T24">
        <v>54</v>
      </c>
      <c r="U24">
        <v>157</v>
      </c>
      <c r="V24">
        <v>561</v>
      </c>
      <c r="W24">
        <v>1108</v>
      </c>
      <c r="X24">
        <v>85</v>
      </c>
      <c r="Y24">
        <v>50</v>
      </c>
      <c r="Z24">
        <v>1447.1</v>
      </c>
      <c r="AA24">
        <v>1549</v>
      </c>
      <c r="AB24">
        <v>331</v>
      </c>
      <c r="AC24">
        <v>55</v>
      </c>
      <c r="AD24">
        <v>155</v>
      </c>
      <c r="AE24">
        <v>749</v>
      </c>
      <c r="AF24">
        <v>553</v>
      </c>
      <c r="AG24">
        <v>952</v>
      </c>
    </row>
    <row r="25" spans="1:33" ht="12.75">
      <c r="A25" t="s">
        <v>36</v>
      </c>
      <c r="B25" t="s">
        <v>51</v>
      </c>
      <c r="C25" s="3">
        <v>1</v>
      </c>
      <c r="D25" s="1">
        <f>G25/(G25+H25)</f>
        <v>0.46296296296296297</v>
      </c>
      <c r="E25" s="1">
        <f>(I25-J25)*0.107/(G25+H25)+0.5</f>
        <v>0.43196913580246915</v>
      </c>
      <c r="F25" s="1">
        <f>(K25-L25)/(G25+H25)*0.107+0.5</f>
        <v>0.4638783989234568</v>
      </c>
      <c r="G25">
        <v>75</v>
      </c>
      <c r="H25">
        <v>87</v>
      </c>
      <c r="I25">
        <v>730</v>
      </c>
      <c r="J25">
        <v>833</v>
      </c>
      <c r="K25" s="2">
        <f>(1.5*R25+S25+2*T25+3*U25+V25+0.7*X25-Y25-0.3*(Q25-R25))*0.322</f>
        <v>736.1242</v>
      </c>
      <c r="L25" s="2">
        <f>(1.5*AA25+AB25+2*AC25+3*AD25+AF25-0.3*(Z25*2.82))*0.324</f>
        <v>790.8129792</v>
      </c>
      <c r="M25" s="3">
        <f>I25/(G25+H25)/C25</f>
        <v>4.506172839506172</v>
      </c>
      <c r="N25" s="3">
        <f>J25/(G25+H25)/C25</f>
        <v>5.1419753086419755</v>
      </c>
      <c r="O25" s="3">
        <f>K25/(G25+H25)/C25</f>
        <v>4.543976543209876</v>
      </c>
      <c r="P25" s="3">
        <f>L25/(G25+H25)/C25</f>
        <v>4.8815615999999995</v>
      </c>
      <c r="Q25">
        <v>5432</v>
      </c>
      <c r="R25">
        <v>1400</v>
      </c>
      <c r="S25">
        <v>301</v>
      </c>
      <c r="T25">
        <v>20</v>
      </c>
      <c r="U25">
        <v>180</v>
      </c>
      <c r="V25">
        <v>502</v>
      </c>
      <c r="W25">
        <v>1233</v>
      </c>
      <c r="X25">
        <v>71</v>
      </c>
      <c r="Y25">
        <v>37</v>
      </c>
      <c r="Z25">
        <v>1425.2</v>
      </c>
      <c r="AA25">
        <v>1455</v>
      </c>
      <c r="AB25">
        <v>355</v>
      </c>
      <c r="AC25">
        <v>32</v>
      </c>
      <c r="AD25">
        <v>177</v>
      </c>
      <c r="AE25">
        <v>765</v>
      </c>
      <c r="AF25">
        <v>514</v>
      </c>
      <c r="AG25">
        <v>1145</v>
      </c>
    </row>
    <row r="26" spans="1:33" ht="12.75">
      <c r="A26" t="s">
        <v>44</v>
      </c>
      <c r="B26" t="s">
        <v>51</v>
      </c>
      <c r="C26" s="3">
        <v>0.97</v>
      </c>
      <c r="D26" s="1">
        <f>G26/(G26+H26)</f>
        <v>0.4382716049382716</v>
      </c>
      <c r="E26" s="1">
        <f>(I26-J26)*0.107/(G26+H26)+0.5</f>
        <v>0.4167777777777778</v>
      </c>
      <c r="F26" s="1">
        <f>(K26-L26)/(G26+H26)*0.107+0.5</f>
        <v>0.4492259600049382</v>
      </c>
      <c r="G26">
        <v>71</v>
      </c>
      <c r="H26">
        <v>91</v>
      </c>
      <c r="I26">
        <v>746</v>
      </c>
      <c r="J26">
        <v>872</v>
      </c>
      <c r="K26" s="2">
        <f>(1.5*R26+S26+2*T26+3*U26+V26+0.7*X26-Y26-0.3*(Q26-R26))*0.322</f>
        <v>777.3724</v>
      </c>
      <c r="L26" s="2">
        <f>(1.5*AA26+AB26+2*AC26+3*AD26+AF26-0.3*(Z26*2.82))*0.324</f>
        <v>854.2452456000001</v>
      </c>
      <c r="M26" s="3">
        <f>I26/(G26+H26)/C26</f>
        <v>4.747359042891689</v>
      </c>
      <c r="N26" s="3">
        <f>J26/(G26+H26)/C26</f>
        <v>5.549191803487337</v>
      </c>
      <c r="O26" s="3">
        <f>K26/(G26+H26)/C26</f>
        <v>4.947005218276695</v>
      </c>
      <c r="P26" s="3">
        <f>L26/(G26+H26)/C26</f>
        <v>5.436204948453609</v>
      </c>
      <c r="Q26">
        <v>5495</v>
      </c>
      <c r="R26">
        <v>1437</v>
      </c>
      <c r="S26">
        <v>322</v>
      </c>
      <c r="T26">
        <v>22</v>
      </c>
      <c r="U26">
        <v>164</v>
      </c>
      <c r="V26">
        <v>594</v>
      </c>
      <c r="W26">
        <v>1156</v>
      </c>
      <c r="X26">
        <v>123</v>
      </c>
      <c r="Y26">
        <v>62</v>
      </c>
      <c r="Z26">
        <v>1436.1</v>
      </c>
      <c r="AA26">
        <v>1533</v>
      </c>
      <c r="AB26">
        <v>305</v>
      </c>
      <c r="AC26">
        <v>42</v>
      </c>
      <c r="AD26">
        <v>193</v>
      </c>
      <c r="AE26">
        <v>803</v>
      </c>
      <c r="AF26">
        <v>584</v>
      </c>
      <c r="AG26">
        <v>960</v>
      </c>
    </row>
    <row r="27" spans="1:33" ht="12.75">
      <c r="A27" t="s">
        <v>15</v>
      </c>
      <c r="B27" t="s">
        <v>50</v>
      </c>
      <c r="C27" s="3">
        <v>0.98</v>
      </c>
      <c r="D27" s="1">
        <f>G27/(G27+H27)</f>
        <v>0.43209876543209874</v>
      </c>
      <c r="E27" s="1">
        <f>(I27-J27)*0.107/(G27+H27)+0.5</f>
        <v>0.4134753086419753</v>
      </c>
      <c r="F27" s="1">
        <f>(K27-L27)/(G27+H27)*0.107+0.5</f>
        <v>0.4319950562222222</v>
      </c>
      <c r="G27">
        <v>70</v>
      </c>
      <c r="H27">
        <v>92</v>
      </c>
      <c r="I27">
        <v>768</v>
      </c>
      <c r="J27">
        <v>899</v>
      </c>
      <c r="K27" s="2">
        <f>(1.5*R27+S27+2*T27+3*U27+V27+0.7*X27-Y27-0.3*(Q27-R27))*0.322</f>
        <v>793.4724</v>
      </c>
      <c r="L27" s="2">
        <f>(1.5*AA27+AB27+2*AC27+3*AD27+AF27-0.3*(Z27*2.83))*0.324</f>
        <v>896.433156</v>
      </c>
      <c r="M27" s="3">
        <f>I27/(G27+H27)/C27</f>
        <v>4.837490551776266</v>
      </c>
      <c r="N27" s="3">
        <f>J27/(G27+H27)/C27</f>
        <v>5.662635424540187</v>
      </c>
      <c r="O27" s="3">
        <f>K27/(G27+H27)/C27</f>
        <v>4.997936507936507</v>
      </c>
      <c r="P27" s="3">
        <f>L27/(G27+H27)/C27</f>
        <v>5.646467346938776</v>
      </c>
      <c r="Q27">
        <v>5611</v>
      </c>
      <c r="R27">
        <v>1556</v>
      </c>
      <c r="S27">
        <v>288</v>
      </c>
      <c r="T27">
        <v>20</v>
      </c>
      <c r="U27">
        <v>164</v>
      </c>
      <c r="V27">
        <v>474</v>
      </c>
      <c r="W27">
        <v>878</v>
      </c>
      <c r="X27">
        <v>121</v>
      </c>
      <c r="Y27">
        <v>32</v>
      </c>
      <c r="Z27">
        <v>1419</v>
      </c>
      <c r="AA27">
        <v>1579</v>
      </c>
      <c r="AB27">
        <v>286</v>
      </c>
      <c r="AC27">
        <v>28</v>
      </c>
      <c r="AD27">
        <v>216</v>
      </c>
      <c r="AE27">
        <v>844</v>
      </c>
      <c r="AF27">
        <v>613</v>
      </c>
      <c r="AG27">
        <v>1016</v>
      </c>
    </row>
    <row r="28" spans="1:33" ht="12.75">
      <c r="A28" t="s">
        <v>40</v>
      </c>
      <c r="B28" t="s">
        <v>51</v>
      </c>
      <c r="C28" s="3">
        <v>1</v>
      </c>
      <c r="D28" s="1">
        <f>G28/(G28+H28)</f>
        <v>0.41358024691358025</v>
      </c>
      <c r="E28" s="1">
        <f>(I28-J28)*0.107/(G28+H28)+0.5</f>
        <v>0.4299876543209876</v>
      </c>
      <c r="F28" s="1">
        <f>(K28-L28)/(G28+H28)*0.107+0.5</f>
        <v>0.4194903202469137</v>
      </c>
      <c r="G28">
        <v>67</v>
      </c>
      <c r="H28">
        <v>95</v>
      </c>
      <c r="I28">
        <v>691</v>
      </c>
      <c r="J28">
        <v>797</v>
      </c>
      <c r="K28" s="2">
        <f>(1.5*R28+S28+2*T28+3*U28+V28+0.7*X28-Y28-0.3*(Q28-R28))*0.322</f>
        <v>705.4376000000001</v>
      </c>
      <c r="L28" s="2">
        <f>(1.5*AA28+AB28+2*AC28+3*AD28+AF28-0.3*(Z28*2.82))*0.324</f>
        <v>827.3307599999999</v>
      </c>
      <c r="M28" s="3">
        <f>I28/(G28+H28)/C28</f>
        <v>4.265432098765432</v>
      </c>
      <c r="N28" s="3">
        <f>J28/(G28+H28)/C28</f>
        <v>4.919753086419753</v>
      </c>
      <c r="O28" s="3">
        <f>K28/(G28+H28)/C28</f>
        <v>4.354553086419753</v>
      </c>
      <c r="P28" s="3">
        <f>L28/(G28+H28)/C28</f>
        <v>5.10698</v>
      </c>
      <c r="Q28">
        <v>5558</v>
      </c>
      <c r="R28">
        <v>1462</v>
      </c>
      <c r="S28">
        <v>286</v>
      </c>
      <c r="T28">
        <v>17</v>
      </c>
      <c r="U28">
        <v>141</v>
      </c>
      <c r="V28">
        <v>459</v>
      </c>
      <c r="W28">
        <v>1200</v>
      </c>
      <c r="X28">
        <v>68</v>
      </c>
      <c r="Y28">
        <v>23</v>
      </c>
      <c r="Z28">
        <v>1435</v>
      </c>
      <c r="AA28">
        <v>1545</v>
      </c>
      <c r="AB28">
        <v>300</v>
      </c>
      <c r="AC28">
        <v>31</v>
      </c>
      <c r="AD28">
        <v>156</v>
      </c>
      <c r="AE28">
        <v>726</v>
      </c>
      <c r="AF28">
        <v>620</v>
      </c>
      <c r="AG28">
        <v>1060</v>
      </c>
    </row>
    <row r="29" spans="1:33" ht="12.75">
      <c r="A29" t="s">
        <v>32</v>
      </c>
      <c r="B29" t="s">
        <v>51</v>
      </c>
      <c r="C29" s="3">
        <v>1.01</v>
      </c>
      <c r="D29" s="1">
        <f>G29/(G29+H29)</f>
        <v>0.4074074074074074</v>
      </c>
      <c r="E29" s="1">
        <f>(I29-J29)*0.107/(G29+H29)+0.5</f>
        <v>0.42206172839506173</v>
      </c>
      <c r="F29" s="1">
        <f>(K29-L29)/(G29+H29)*0.107+0.5</f>
        <v>0.4481185110617283</v>
      </c>
      <c r="G29">
        <v>66</v>
      </c>
      <c r="H29">
        <v>96</v>
      </c>
      <c r="I29">
        <v>716</v>
      </c>
      <c r="J29">
        <v>834</v>
      </c>
      <c r="K29" s="2">
        <f>(1.5*R29+S29+2*T29+3*U29+V29+0.7*X29-Y29-0.3*(Q29-R29))*0.322</f>
        <v>742.3387999999999</v>
      </c>
      <c r="L29" s="2">
        <f>(1.5*AA29+AB29+2*AC29+3*AD29+AF29-0.3*(Z29*2.82))*0.324</f>
        <v>820.8883440000001</v>
      </c>
      <c r="M29" s="3">
        <f>I29/(G29+H29)/C29</f>
        <v>4.3759931548710425</v>
      </c>
      <c r="N29" s="3">
        <f>J29/(G29+H29)/C29</f>
        <v>5.097176384305097</v>
      </c>
      <c r="O29" s="3">
        <f>K29/(G29+H29)/C29</f>
        <v>4.536968585747463</v>
      </c>
      <c r="P29" s="3">
        <f>L29/(G29+H29)/C29</f>
        <v>5.017041584158417</v>
      </c>
      <c r="Q29">
        <v>5587</v>
      </c>
      <c r="R29">
        <v>1496</v>
      </c>
      <c r="S29">
        <v>268</v>
      </c>
      <c r="T29">
        <v>46</v>
      </c>
      <c r="U29">
        <v>166</v>
      </c>
      <c r="V29">
        <v>395</v>
      </c>
      <c r="W29">
        <v>928</v>
      </c>
      <c r="X29">
        <v>121</v>
      </c>
      <c r="Y29">
        <v>49</v>
      </c>
      <c r="Z29">
        <v>1439</v>
      </c>
      <c r="AA29">
        <v>1396</v>
      </c>
      <c r="AB29">
        <v>276</v>
      </c>
      <c r="AC29">
        <v>32</v>
      </c>
      <c r="AD29">
        <v>210</v>
      </c>
      <c r="AE29">
        <v>758</v>
      </c>
      <c r="AF29">
        <v>687</v>
      </c>
      <c r="AG29">
        <v>1250</v>
      </c>
    </row>
    <row r="30" spans="1:33" ht="12.75">
      <c r="A30" t="s">
        <v>20</v>
      </c>
      <c r="B30" t="s">
        <v>50</v>
      </c>
      <c r="C30" s="3">
        <v>1</v>
      </c>
      <c r="D30" s="1">
        <f>G30/(G30+H30)</f>
        <v>0.38271604938271603</v>
      </c>
      <c r="E30" s="1">
        <f>(I30-J30)*0.107/(G30+H30)+0.5</f>
        <v>0.3586543209876543</v>
      </c>
      <c r="F30" s="1">
        <f>(K30-L30)/(G30+H30)*0.107+0.5</f>
        <v>0.3651713366987654</v>
      </c>
      <c r="G30">
        <v>62</v>
      </c>
      <c r="H30">
        <v>100</v>
      </c>
      <c r="I30">
        <v>757</v>
      </c>
      <c r="J30">
        <v>971</v>
      </c>
      <c r="K30" s="2">
        <f>(1.5*R30+S30+2*T30+3*U30+V30+0.7*X30-Y30-0.3*(Q30-R30))*0.322</f>
        <v>745.913</v>
      </c>
      <c r="L30" s="2">
        <f>(1.5*AA30+AB30+2*AC30+3*AD30+AF30-0.3*(Z30*2.83))*0.324</f>
        <v>950.0461164000001</v>
      </c>
      <c r="M30" s="3">
        <f>I30/(G30+H30)/C30</f>
        <v>4.672839506172839</v>
      </c>
      <c r="N30" s="3">
        <f>J30/(G30+H30)/C30</f>
        <v>5.993827160493828</v>
      </c>
      <c r="O30" s="3">
        <f>K30/(G30+H30)/C30</f>
        <v>4.604401234567901</v>
      </c>
      <c r="P30" s="3">
        <f>L30/(G30+H30)/C30</f>
        <v>5.8644822</v>
      </c>
      <c r="Q30">
        <v>5590</v>
      </c>
      <c r="R30">
        <v>1515</v>
      </c>
      <c r="S30">
        <v>335</v>
      </c>
      <c r="T30">
        <v>37</v>
      </c>
      <c r="U30">
        <v>124</v>
      </c>
      <c r="V30">
        <v>474</v>
      </c>
      <c r="W30">
        <v>1040</v>
      </c>
      <c r="X30">
        <v>65</v>
      </c>
      <c r="Y30">
        <v>34</v>
      </c>
      <c r="Z30">
        <v>1426.1</v>
      </c>
      <c r="AA30">
        <v>1648</v>
      </c>
      <c r="AB30">
        <v>341</v>
      </c>
      <c r="AC30">
        <v>27</v>
      </c>
      <c r="AD30">
        <v>213</v>
      </c>
      <c r="AE30">
        <v>899</v>
      </c>
      <c r="AF30">
        <v>637</v>
      </c>
      <c r="AG30">
        <v>904</v>
      </c>
    </row>
    <row r="31" spans="1:33" ht="12.75">
      <c r="A31" t="s">
        <v>22</v>
      </c>
      <c r="B31" t="s">
        <v>50</v>
      </c>
      <c r="C31" s="3">
        <v>0.99</v>
      </c>
      <c r="D31" s="1">
        <f>G31/(G31+H31)</f>
        <v>0.3765432098765432</v>
      </c>
      <c r="E31" s="1">
        <f>(I31-J31)*0.107/(G31+H31)+0.5</f>
        <v>0.38969753086419756</v>
      </c>
      <c r="F31" s="1">
        <f>(K31-L31)/(G31+H31)*0.107+0.5</f>
        <v>0.39557858613086416</v>
      </c>
      <c r="G31">
        <v>61</v>
      </c>
      <c r="H31">
        <v>101</v>
      </c>
      <c r="I31">
        <v>689</v>
      </c>
      <c r="J31">
        <v>856</v>
      </c>
      <c r="K31" s="2">
        <f>(1.5*R31+S31+2*T31+3*U31+V31+0.7*X31-Y31-0.3*(Q31-R31))*0.322</f>
        <v>725.8846000000001</v>
      </c>
      <c r="L31" s="2">
        <f>(1.5*AA31+AB31+2*AC31+3*AD31+AF31-0.3*(Z31*2.83))*0.324</f>
        <v>883.9805724000001</v>
      </c>
      <c r="M31" s="3">
        <f>I31/(G31+H31)/C31</f>
        <v>4.296046888639481</v>
      </c>
      <c r="N31" s="3">
        <f>J31/(G31+H31)/C31</f>
        <v>5.337323855842374</v>
      </c>
      <c r="O31" s="3">
        <f>K31/(G31+H31)/C31</f>
        <v>4.526029430103504</v>
      </c>
      <c r="P31" s="3">
        <f>L31/(G31+H31)/C31</f>
        <v>5.511788080808081</v>
      </c>
      <c r="Q31">
        <v>5475</v>
      </c>
      <c r="R31">
        <v>1395</v>
      </c>
      <c r="S31">
        <v>267</v>
      </c>
      <c r="T31">
        <v>33</v>
      </c>
      <c r="U31">
        <v>190</v>
      </c>
      <c r="V31">
        <v>441</v>
      </c>
      <c r="W31">
        <v>1106</v>
      </c>
      <c r="X31">
        <v>134</v>
      </c>
      <c r="Y31">
        <v>52</v>
      </c>
      <c r="Z31">
        <v>1420.1</v>
      </c>
      <c r="AA31">
        <v>1600</v>
      </c>
      <c r="AB31">
        <v>334</v>
      </c>
      <c r="AC31">
        <v>27</v>
      </c>
      <c r="AD31">
        <v>180</v>
      </c>
      <c r="AE31">
        <v>782</v>
      </c>
      <c r="AF31">
        <v>606</v>
      </c>
      <c r="AG31">
        <v>979</v>
      </c>
    </row>
  </sheetData>
  <printOptions gridLines="1" horizontalCentered="1" verticalCentered="1"/>
  <pageMargins left="0.3" right="0.3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Brandon</cp:lastModifiedBy>
  <cp:lastPrinted>2006-10-02T17:05:05Z</cp:lastPrinted>
  <dcterms:created xsi:type="dcterms:W3CDTF">2006-10-02T17:01:47Z</dcterms:created>
  <dcterms:modified xsi:type="dcterms:W3CDTF">2006-10-02T17:05:06Z</dcterms:modified>
  <cp:category/>
  <cp:version/>
  <cp:contentType/>
  <cp:contentStatus/>
</cp:coreProperties>
</file>